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<sst xmlns="http://schemas.openxmlformats.org/spreadsheetml/2006/main" count="200" uniqueCount="87">
  <si>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</si>
  <si>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</si>
  <si>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</si>
  <si>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</si>
  <si>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</si>
  <si>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</si>
  <si>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</si>
  <si>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</si>
  <si>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</si>
  <si>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</si>
  <si>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</si>
  <si>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</si>
  <si>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</si>
  <si>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</si>
  <si>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</si>
  <si>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</si>
  <si>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</si>
  <si>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</si>
  <si>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</si>
  <si>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</si>
  <si>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</si>
  <si>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</si>
  <si>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</si>
  <si>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</si>
  <si>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</si>
  <si>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</si>
  <si>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</si>
  <si>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</si>
  <si>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</si>
  <si>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</si>
  <si>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</si>
  <si>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</si>
  <si>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</si>
  <si>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</si>
  <si>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</si>
  <si>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</si>
  <si>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</si>
  <si>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</si>
  <si>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</si>
  <si>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</si>
  <si>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</si>
  <si>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</si>
  <si>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</si>
  <si>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</si>
  <si>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</si>
  <si>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</si>
  <si>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</si>
  <si>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</si>
  <si>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</si>
  <si>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</si>
  <si>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</si>
  <si>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</si>
  <si>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</si>
  <si>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</si>
  <si>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</si>
  <si>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item5</t>
  </si>
  <si>
    <t>Please Enable Macros to View BoQ information</t>
  </si>
  <si>
    <t>Select</t>
  </si>
  <si>
    <t>Name of the Bidder/ Bidding Firm / Company :</t>
  </si>
  <si>
    <r>
      <t xml:space="preserve">Estimated Rate
 in
</t>
    </r>
    <r>
      <rPr>
        <b/>
        <sz val="11"/>
        <color indexed="10"/>
        <rFont val="Arial"/>
        <family val="2"/>
      </rPr>
      <t>Rs.      P</t>
    </r>
  </si>
  <si>
    <t>sqm</t>
  </si>
  <si>
    <r>
      <t xml:space="preserve">TOTAL AMOUNT  With Taxes
           in
     </t>
    </r>
    <r>
      <rPr>
        <b/>
        <sz val="11"/>
        <color indexed="10"/>
        <rFont val="Arial"/>
        <family val="2"/>
      </rPr>
      <t xml:space="preserve"> Rs.      P</t>
    </r>
  </si>
  <si>
    <t>xx</t>
  </si>
  <si>
    <t>Total in Figures</t>
  </si>
  <si>
    <t>Quoted Rate in Figures</t>
  </si>
  <si>
    <t>Quoted Rate in Words</t>
  </si>
  <si>
    <t>Tender Inviting Authority: Superintending Engineer, Institute Works Department, IIT(BHU), Varanasi</t>
  </si>
  <si>
    <t>Contract No: IIT(BHU)/IWD/</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</si>
  <si>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</si>
  <si>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t>Name of Work: Providing and fixing of aluminium partition work Glass chamber in Mine Environment Laboratory, Department of Mining Engineering, IIT(BHU)</t>
  </si>
  <si>
    <r>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t>
    </r>
    <r>
      <rPr>
        <b/>
        <sz val="10"/>
        <rFont val="Times New Roman"/>
        <family val="1"/>
      </rPr>
      <t xml:space="preserve"> (21.1.1.1)</t>
    </r>
  </si>
  <si>
    <r>
      <t xml:space="preserve">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t>
    </r>
    <r>
      <rPr>
        <b/>
        <sz val="10"/>
        <rFont val="Times New Roman"/>
        <family val="1"/>
      </rPr>
      <t>(21.2.1)</t>
    </r>
  </si>
  <si>
    <r>
      <t xml:space="preserve">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t>
    </r>
    <r>
      <rPr>
        <b/>
        <sz val="10"/>
        <rFont val="Times New Roman"/>
        <family val="1"/>
      </rPr>
      <t>(21.3.2)</t>
    </r>
  </si>
  <si>
    <r>
      <t>Providing and fixing aluminium handles ISI marked anodised (anodic coating not less than grade AC 10 as per IS : 1868) transparent or dyed to required colour or shade with necessary screws etc. complete:</t>
    </r>
    <r>
      <rPr>
        <b/>
        <sz val="10"/>
        <rFont val="Times New Roman"/>
        <family val="1"/>
      </rPr>
      <t xml:space="preserve"> </t>
    </r>
    <r>
      <rPr>
        <sz val="10"/>
        <rFont val="Times New Roman"/>
        <family val="1"/>
      </rP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</si>
  <si>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</si>
  <si>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</si>
  <si>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r>
      <t xml:space="preserve">Providing and fixing aluminium hanging floor door stopper ISI marked anodised (anodic coating not less than grade AC 10 as per IS : 1868)  transparent  or  dyed to required colour and shade  with  necessary screws etc. complete. Twin rubber stopper </t>
    </r>
    <r>
      <rPr>
        <b/>
        <sz val="10"/>
        <rFont val="Times New Roman"/>
        <family val="1"/>
      </rPr>
      <t>(9.101.2)</t>
    </r>
  </si>
  <si>
    <r>
      <t xml:space="preserve">Providing and fixing aluminium tower bolts, ISI marked, anodised (anodiccoating not less than grade AC 10 as per IS : 1868 ) transparent or dyed to required colour or shade, with necessary screws etc. complete : 250x10 mm </t>
    </r>
    <r>
      <rPr>
        <b/>
        <sz val="10"/>
        <rFont val="Times New Roman"/>
        <family val="1"/>
      </rPr>
      <t>(9.97.2)</t>
    </r>
  </si>
  <si>
    <t>kg</t>
  </si>
  <si>
    <t xml:space="preserve">Nos. </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</si>
  <si>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portionAnodised aluminium (anodised transparent or dyed to required shade according to IS: 1868, Minimum anodic coating of grade AC 15) (21.1.1.1)</t>
  </si>
  <si>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 Prelaminated particle board with decorative lamination on both sides. (21.2.1)</t>
  </si>
  <si>
    <t>Providing and fixing aluminium handles ISI marked anodised (anodic coating not less than grade AC 10 as per IS : 1868) transparent or dyed to required colour or shade with necessary screws etc. complete: 125 mm (9.100.1)</t>
  </si>
  <si>
    <t>Providing and fixing 100mm brass locks (best make of approved quality) for aluminium doors including necessary cutting and making good etc.complete. (21.13)</t>
  </si>
  <si>
    <t>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(9.84)</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</si>
  <si>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</si>
  <si>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tower bolts, ISI marked, anodised (anodiccoating not less than grade AC 10 as per IS : 1868 ) transparent or dyed to required colour or shade, with necessary screws etc. complete : 250x10 mm (9.97.2)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</si>
</sst>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0.00;[Red]#,##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name val="Times New Roman"/>
      <family val="1"/>
    </font>
    <font>
      <b/>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bottom style="dotted"/>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62" fillId="0" borderId="21" xfId="0" applyFont="1" applyFill="1" applyBorder="1" applyAlignment="1">
      <alignment horizontal="center" vertical="top" wrapText="1"/>
    </xf>
    <xf numFmtId="0" fontId="25" fillId="0" borderId="21" xfId="0" applyFont="1" applyFill="1" applyBorder="1" applyAlignment="1">
      <alignment horizontal="center" vertical="top" wrapText="1"/>
    </xf>
    <xf numFmtId="0" fontId="25" fillId="0" borderId="22" xfId="0" applyFont="1" applyFill="1" applyBorder="1" applyAlignment="1">
      <alignment horizontal="center" vertical="top"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43" fillId="0" borderId="21" xfId="0" applyFont="1" applyFill="1" applyBorder="1" applyAlignment="1">
      <alignment horizontal="justify" vertical="top" wrapText="1"/>
    </xf>
    <xf numFmtId="0" fontId="43" fillId="0" borderId="21" xfId="0" applyFont="1" applyFill="1" applyBorder="1" applyAlignment="1">
      <alignment horizontal="center" wrapText="1" shrinkToFit="1"/>
    </xf>
    <xf numFmtId="0" fontId="43" fillId="0" borderId="21" xfId="0" applyFont="1" applyFill="1" applyBorder="1" applyAlignment="1">
      <alignment horizontal="justify" vertical="top" wrapText="1" shrinkToFit="1"/>
    </xf>
    <xf numFmtId="0" fontId="43" fillId="0" borderId="21" xfId="0" applyFont="1"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
  <sheetViews>
    <sheetView showGridLines="0" zoomScale="70" zoomScaleNormal="70" zoomScalePageLayoutView="0" workbookViewId="0" topLeftCell="A1">
      <selection activeCell="A5" sqref="A5:BC5"/>
    </sheetView>
  </sheetViews>
  <sheetFormatPr defaultColWidth="9.140625" defaultRowHeight="15"/>
  <cols>
    <col min="1" max="1" width="17.140625" style="1" customWidth="1"/>
    <col min="2" max="2" width="84.28125" style="1" customWidth="1"/>
    <col min="3" max="3" width="37.421875" style="1" hidden="1" customWidth="1"/>
    <col min="4" max="4" width="16.140625" style="1" customWidth="1"/>
    <col min="5" max="5" width="14.140625" style="1" customWidth="1"/>
    <col min="6" max="6" width="15.57421875" style="1" customWidth="1"/>
    <col min="7" max="7" width="10.28125" style="1" hidden="1" customWidth="1"/>
    <col min="8" max="8" width="7.140625" style="1" hidden="1" customWidth="1"/>
    <col min="9" max="9" width="11.28125" style="1" hidden="1" customWidth="1"/>
    <col min="10" max="10" width="12.28125" style="1" hidden="1" customWidth="1"/>
    <col min="11" max="11" width="17.140625" style="1" hidden="1" customWidth="1"/>
    <col min="12" max="12" width="13.00390625" style="1" hidden="1" customWidth="1"/>
    <col min="13" max="13" width="29.00390625" style="1" hidden="1" customWidth="1"/>
    <col min="14" max="14" width="13.140625" style="2" hidden="1" customWidth="1"/>
    <col min="15" max="15" width="10.28125" style="1" hidden="1" customWidth="1"/>
    <col min="16" max="17" width="13.00390625" style="1" hidden="1" customWidth="1"/>
    <col min="18" max="19" width="7.140625" style="1" hidden="1" customWidth="1"/>
    <col min="20" max="20" width="10.28125" style="1" hidden="1" customWidth="1"/>
    <col min="21" max="21" width="22.28125" style="1" hidden="1" customWidth="1"/>
    <col min="22" max="22" width="23.57421875" style="1" hidden="1" customWidth="1"/>
    <col min="23" max="23" width="10.28125" style="1" hidden="1" customWidth="1"/>
    <col min="24" max="25" width="7.140625" style="1" hidden="1" customWidth="1"/>
    <col min="26" max="29" width="10.28125" style="1" hidden="1" customWidth="1"/>
    <col min="30" max="31" width="7.140625" style="1" hidden="1" customWidth="1"/>
    <col min="32" max="35" width="10.28125" style="1" hidden="1" customWidth="1"/>
    <col min="36" max="37" width="7.140625" style="1" hidden="1" customWidth="1"/>
    <col min="38" max="41" width="10.28125" style="1" hidden="1" customWidth="1"/>
    <col min="42" max="43" width="7.140625" style="1" hidden="1" customWidth="1"/>
    <col min="44" max="45" width="10.28125" style="1" hidden="1" customWidth="1"/>
    <col min="46" max="47" width="12.28125" style="1" hidden="1" customWidth="1"/>
    <col min="48" max="49" width="7.140625" style="1" hidden="1" customWidth="1"/>
    <col min="50" max="51" width="12.28125" style="1" hidden="1" customWidth="1"/>
    <col min="52" max="52" width="7.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1" t="str">
        <f>B2&amp;" BoQ"</f>
        <v>Percentage BoQ</v>
      </c>
      <c r="B1" s="81"/>
      <c r="C1" s="81"/>
      <c r="D1" s="81"/>
      <c r="E1" s="81"/>
      <c r="F1" s="81"/>
      <c r="G1" s="81"/>
      <c r="H1" s="81"/>
      <c r="I1" s="81"/>
      <c r="J1" s="81"/>
      <c r="K1" s="81"/>
      <c r="L1" s="81"/>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2" t="s">
        <v>66</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6" customHeight="1">
      <c r="A5" s="82" t="s">
        <v>69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27" customHeight="1">
      <c r="A6" s="82" t="s">
        <v>67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13.5" hidden="1">
      <c r="A7" s="83" t="s">
        <v>7</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54.75">
      <c r="A8" s="11" t="s">
        <v>58</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13.5">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3.5">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59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62</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62</v>
      </c>
      <c r="IC13" s="38" t="s">
        <v>34</v>
      </c>
      <c r="IE13" s="39"/>
      <c r="IF13" s="39" t="s">
        <v>35</v>
      </c>
      <c r="IG13" s="39" t="s">
        <v>36</v>
      </c>
      <c r="IH13" s="39">
        <v>10</v>
      </c>
      <c r="II13" s="39" t="s">
        <v>37</v>
      </c>
    </row>
    <row r="14" spans="1:243" s="38" customFormat="1" ht="135" customHeight="1">
      <c r="A14" s="76">
        <v>1</v>
      </c>
      <c r="B14" s="87" t="s">
        <v>70</v>
      </c>
      <c r="C14" s="24" t="s">
        <v>38</v>
      </c>
      <c r="D14" s="75">
        <v>231</v>
      </c>
      <c r="E14" s="88" t="s">
        <v>78</v>
      </c>
      <c r="F14" s="75">
        <v>423.95</v>
      </c>
      <c r="G14" s="41"/>
      <c r="H14" s="42"/>
      <c r="I14" s="40" t="s">
        <v>40</v>
      </c>
      <c r="J14" s="43">
        <f aca="true" t="shared" si="0" ref="J14:J21">IF(I14="Less(-)",-1,1)</f>
        <v>1</v>
      </c>
      <c r="K14" s="44" t="s">
        <v>41</v>
      </c>
      <c r="L14" s="44" t="s">
        <v>4</v>
      </c>
      <c r="M14" s="70"/>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1">total_amount_ba($B$2,$D$2,D14,F14,J14,K14,M14)</f>
        <v>97932.45</v>
      </c>
      <c r="BB14" s="48">
        <f aca="true" t="shared" si="2" ref="BB14:BB21">BA14+SUM(N14:AZ14)</f>
        <v>97932.45</v>
      </c>
      <c r="BC14" s="37" t="str">
        <f aca="true" t="shared" si="3" ref="BC14:BC21">SpellNumber(L14,BB14)</f>
        <v>INR  Ninety Seven Thousand Nine Hundred &amp; Thirty Two  and Paise Forty Five Only</v>
      </c>
      <c r="IA14" s="38">
        <v>1</v>
      </c>
      <c r="IB14" s="74" t="s">
        <v>80</v>
      </c>
      <c r="IC14" s="38" t="s">
        <v>38</v>
      </c>
      <c r="ID14" s="38">
        <v>231</v>
      </c>
      <c r="IE14" s="39" t="s">
        <v>78</v>
      </c>
      <c r="IF14" s="39" t="s">
        <v>42</v>
      </c>
      <c r="IG14" s="39" t="s">
        <v>36</v>
      </c>
      <c r="IH14" s="39">
        <v>123.223</v>
      </c>
      <c r="II14" s="39" t="s">
        <v>39</v>
      </c>
    </row>
    <row r="15" spans="1:243" s="38" customFormat="1" ht="73.5" customHeight="1">
      <c r="A15" s="77">
        <v>2</v>
      </c>
      <c r="B15" s="89" t="s">
        <v>71</v>
      </c>
      <c r="C15" s="24" t="s">
        <v>43</v>
      </c>
      <c r="D15" s="75">
        <v>11</v>
      </c>
      <c r="E15" s="88" t="s">
        <v>60</v>
      </c>
      <c r="F15" s="75">
        <v>997.7</v>
      </c>
      <c r="G15" s="41"/>
      <c r="H15" s="41"/>
      <c r="I15" s="40" t="s">
        <v>40</v>
      </c>
      <c r="J15" s="43">
        <f t="shared" si="0"/>
        <v>1</v>
      </c>
      <c r="K15" s="44" t="s">
        <v>41</v>
      </c>
      <c r="L15" s="44" t="s">
        <v>4</v>
      </c>
      <c r="M15" s="71"/>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10974.7</v>
      </c>
      <c r="BB15" s="48">
        <f t="shared" si="2"/>
        <v>10974.7</v>
      </c>
      <c r="BC15" s="37" t="str">
        <f t="shared" si="3"/>
        <v>INR  Ten Thousand Nine Hundred &amp; Seventy Four  and Paise Seventy Only</v>
      </c>
      <c r="IA15" s="38">
        <v>2</v>
      </c>
      <c r="IB15" s="74" t="s">
        <v>81</v>
      </c>
      <c r="IC15" s="38" t="s">
        <v>43</v>
      </c>
      <c r="ID15" s="38">
        <v>11</v>
      </c>
      <c r="IE15" s="39" t="s">
        <v>60</v>
      </c>
      <c r="IF15" s="39" t="s">
        <v>44</v>
      </c>
      <c r="IG15" s="39" t="s">
        <v>45</v>
      </c>
      <c r="IH15" s="39">
        <v>213</v>
      </c>
      <c r="II15" s="39" t="s">
        <v>39</v>
      </c>
    </row>
    <row r="16" spans="1:243" s="38" customFormat="1" ht="74.25" customHeight="1">
      <c r="A16" s="78">
        <v>3</v>
      </c>
      <c r="B16" s="89" t="s">
        <v>72</v>
      </c>
      <c r="C16" s="24" t="s">
        <v>46</v>
      </c>
      <c r="D16" s="75">
        <v>19</v>
      </c>
      <c r="E16" s="90" t="s">
        <v>60</v>
      </c>
      <c r="F16" s="75">
        <v>1296.4</v>
      </c>
      <c r="G16" s="41"/>
      <c r="H16" s="41"/>
      <c r="I16" s="40" t="s">
        <v>40</v>
      </c>
      <c r="J16" s="43">
        <f t="shared" si="0"/>
        <v>1</v>
      </c>
      <c r="K16" s="44" t="s">
        <v>41</v>
      </c>
      <c r="L16" s="44" t="s">
        <v>4</v>
      </c>
      <c r="M16" s="71"/>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24631.6</v>
      </c>
      <c r="BB16" s="48">
        <f t="shared" si="2"/>
        <v>24631.6</v>
      </c>
      <c r="BC16" s="37" t="str">
        <f t="shared" si="3"/>
        <v>INR  Twenty Four Thousand Six Hundred &amp; Thirty One  and Paise Sixty Only</v>
      </c>
      <c r="IA16" s="38">
        <v>3</v>
      </c>
      <c r="IB16" s="74" t="s">
        <v>68</v>
      </c>
      <c r="IC16" s="38" t="s">
        <v>46</v>
      </c>
      <c r="ID16" s="38">
        <v>19</v>
      </c>
      <c r="IE16" s="39" t="s">
        <v>60</v>
      </c>
      <c r="IF16" s="39" t="s">
        <v>35</v>
      </c>
      <c r="IG16" s="39" t="s">
        <v>47</v>
      </c>
      <c r="IH16" s="39">
        <v>10</v>
      </c>
      <c r="II16" s="39" t="s">
        <v>39</v>
      </c>
    </row>
    <row r="17" spans="1:243" s="38" customFormat="1" ht="50.25" customHeight="1">
      <c r="A17" s="77">
        <v>4</v>
      </c>
      <c r="B17" s="87" t="s">
        <v>73</v>
      </c>
      <c r="C17" s="24" t="s">
        <v>48</v>
      </c>
      <c r="D17" s="75">
        <v>2</v>
      </c>
      <c r="E17" s="90" t="s">
        <v>79</v>
      </c>
      <c r="F17" s="75">
        <v>59.65</v>
      </c>
      <c r="G17" s="41"/>
      <c r="H17" s="41"/>
      <c r="I17" s="40" t="s">
        <v>40</v>
      </c>
      <c r="J17" s="43">
        <f t="shared" si="0"/>
        <v>1</v>
      </c>
      <c r="K17" s="44" t="s">
        <v>41</v>
      </c>
      <c r="L17" s="44" t="s">
        <v>4</v>
      </c>
      <c r="M17" s="71"/>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119.3</v>
      </c>
      <c r="BB17" s="48">
        <f t="shared" si="2"/>
        <v>119.3</v>
      </c>
      <c r="BC17" s="37" t="str">
        <f t="shared" si="3"/>
        <v>INR  One Hundred &amp; Nineteen  and Paise Thirty Only</v>
      </c>
      <c r="IA17" s="38">
        <v>4</v>
      </c>
      <c r="IB17" s="74" t="s">
        <v>82</v>
      </c>
      <c r="IC17" s="38" t="s">
        <v>48</v>
      </c>
      <c r="ID17" s="38">
        <v>2</v>
      </c>
      <c r="IE17" s="39" t="s">
        <v>79</v>
      </c>
      <c r="IF17" s="39" t="s">
        <v>49</v>
      </c>
      <c r="IG17" s="39" t="s">
        <v>50</v>
      </c>
      <c r="IH17" s="39">
        <v>10</v>
      </c>
      <c r="II17" s="39" t="s">
        <v>39</v>
      </c>
    </row>
    <row r="18" spans="1:243" s="38" customFormat="1" ht="43.5" customHeight="1">
      <c r="A18" s="78">
        <v>5</v>
      </c>
      <c r="B18" s="89" t="s">
        <v>74</v>
      </c>
      <c r="C18" s="24" t="s">
        <v>51</v>
      </c>
      <c r="D18" s="75">
        <v>1</v>
      </c>
      <c r="E18" s="90" t="s">
        <v>39</v>
      </c>
      <c r="F18" s="75">
        <v>458.55</v>
      </c>
      <c r="G18" s="41"/>
      <c r="H18" s="41"/>
      <c r="I18" s="40" t="s">
        <v>40</v>
      </c>
      <c r="J18" s="43">
        <f t="shared" si="0"/>
        <v>1</v>
      </c>
      <c r="K18" s="44" t="s">
        <v>41</v>
      </c>
      <c r="L18" s="44" t="s">
        <v>4</v>
      </c>
      <c r="M18" s="71"/>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458.55</v>
      </c>
      <c r="BB18" s="48">
        <f t="shared" si="2"/>
        <v>458.55</v>
      </c>
      <c r="BC18" s="37" t="str">
        <f t="shared" si="3"/>
        <v>INR  Four Hundred &amp; Fifty Eight  and Paise Fifty Five Only</v>
      </c>
      <c r="IA18" s="38">
        <v>5</v>
      </c>
      <c r="IB18" s="74" t="s">
        <v>83</v>
      </c>
      <c r="IC18" s="38" t="s">
        <v>51</v>
      </c>
      <c r="ID18" s="38">
        <v>1</v>
      </c>
      <c r="IE18" s="39" t="s">
        <v>39</v>
      </c>
      <c r="IF18" s="39" t="s">
        <v>42</v>
      </c>
      <c r="IG18" s="39" t="s">
        <v>36</v>
      </c>
      <c r="IH18" s="39">
        <v>123.223</v>
      </c>
      <c r="II18" s="39" t="s">
        <v>39</v>
      </c>
    </row>
    <row r="19" spans="1:243" s="38" customFormat="1" ht="63" customHeight="1">
      <c r="A19" s="77">
        <v>6</v>
      </c>
      <c r="B19" s="87" t="s">
        <v>75</v>
      </c>
      <c r="C19" s="24" t="s">
        <v>52</v>
      </c>
      <c r="D19" s="75">
        <v>2</v>
      </c>
      <c r="E19" s="90" t="s">
        <v>39</v>
      </c>
      <c r="F19" s="75">
        <v>851.6</v>
      </c>
      <c r="G19" s="41"/>
      <c r="H19" s="41"/>
      <c r="I19" s="40" t="s">
        <v>40</v>
      </c>
      <c r="J19" s="43">
        <f t="shared" si="0"/>
        <v>1</v>
      </c>
      <c r="K19" s="44" t="s">
        <v>41</v>
      </c>
      <c r="L19" s="44" t="s">
        <v>4</v>
      </c>
      <c r="M19" s="71"/>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1703.2</v>
      </c>
      <c r="BB19" s="48">
        <f t="shared" si="2"/>
        <v>1703.2</v>
      </c>
      <c r="BC19" s="37" t="str">
        <f t="shared" si="3"/>
        <v>INR  One Thousand Seven Hundred &amp; Three  and Paise Twenty Only</v>
      </c>
      <c r="IA19" s="38">
        <v>6</v>
      </c>
      <c r="IB19" s="74" t="s">
        <v>84</v>
      </c>
      <c r="IC19" s="38" t="s">
        <v>52</v>
      </c>
      <c r="ID19" s="38">
        <v>2</v>
      </c>
      <c r="IE19" s="39" t="s">
        <v>39</v>
      </c>
      <c r="IF19" s="39" t="s">
        <v>44</v>
      </c>
      <c r="IG19" s="39" t="s">
        <v>45</v>
      </c>
      <c r="IH19" s="39">
        <v>213</v>
      </c>
      <c r="II19" s="39" t="s">
        <v>39</v>
      </c>
    </row>
    <row r="20" spans="1:243" s="38" customFormat="1" ht="51" customHeight="1">
      <c r="A20" s="77">
        <v>7</v>
      </c>
      <c r="B20" s="87" t="s">
        <v>76</v>
      </c>
      <c r="C20" s="24" t="s">
        <v>53</v>
      </c>
      <c r="D20" s="75">
        <v>1</v>
      </c>
      <c r="E20" s="90" t="s">
        <v>79</v>
      </c>
      <c r="F20" s="75">
        <v>62.05</v>
      </c>
      <c r="G20" s="41"/>
      <c r="H20" s="41"/>
      <c r="I20" s="40" t="s">
        <v>40</v>
      </c>
      <c r="J20" s="43">
        <f t="shared" si="0"/>
        <v>1</v>
      </c>
      <c r="K20" s="44" t="s">
        <v>41</v>
      </c>
      <c r="L20" s="44" t="s">
        <v>4</v>
      </c>
      <c r="M20" s="71"/>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62.05</v>
      </c>
      <c r="BB20" s="48">
        <f t="shared" si="2"/>
        <v>62.05</v>
      </c>
      <c r="BC20" s="37" t="str">
        <f t="shared" si="3"/>
        <v>INR  Sixty Two and Paise Five Only</v>
      </c>
      <c r="IA20" s="38">
        <v>7</v>
      </c>
      <c r="IB20" s="74" t="s">
        <v>85</v>
      </c>
      <c r="IC20" s="38" t="s">
        <v>53</v>
      </c>
      <c r="ID20" s="38">
        <v>1</v>
      </c>
      <c r="IE20" s="39" t="s">
        <v>79</v>
      </c>
      <c r="IF20" s="39" t="s">
        <v>35</v>
      </c>
      <c r="IG20" s="39" t="s">
        <v>47</v>
      </c>
      <c r="IH20" s="39">
        <v>10</v>
      </c>
      <c r="II20" s="39" t="s">
        <v>39</v>
      </c>
    </row>
    <row r="21" spans="1:243" s="38" customFormat="1" ht="57" customHeight="1">
      <c r="A21" s="77">
        <v>8</v>
      </c>
      <c r="B21" s="87" t="s">
        <v>77</v>
      </c>
      <c r="C21" s="24" t="s">
        <v>54</v>
      </c>
      <c r="D21" s="75">
        <v>1</v>
      </c>
      <c r="E21" s="88" t="s">
        <v>39</v>
      </c>
      <c r="F21" s="75">
        <v>103.55</v>
      </c>
      <c r="G21" s="41"/>
      <c r="H21" s="41"/>
      <c r="I21" s="40" t="s">
        <v>40</v>
      </c>
      <c r="J21" s="43">
        <f t="shared" si="0"/>
        <v>1</v>
      </c>
      <c r="K21" s="44" t="s">
        <v>41</v>
      </c>
      <c r="L21" s="44" t="s">
        <v>4</v>
      </c>
      <c r="M21" s="71"/>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103.55</v>
      </c>
      <c r="BB21" s="48">
        <f t="shared" si="2"/>
        <v>103.55</v>
      </c>
      <c r="BC21" s="37" t="str">
        <f t="shared" si="3"/>
        <v>INR  One Hundred &amp; Three  and Paise Fifty Five Only</v>
      </c>
      <c r="IA21" s="38">
        <v>8</v>
      </c>
      <c r="IB21" s="38" t="s">
        <v>86</v>
      </c>
      <c r="IC21" s="38" t="s">
        <v>54</v>
      </c>
      <c r="ID21" s="38">
        <v>1</v>
      </c>
      <c r="IE21" s="39" t="s">
        <v>39</v>
      </c>
      <c r="IF21" s="39" t="s">
        <v>49</v>
      </c>
      <c r="IG21" s="39" t="s">
        <v>50</v>
      </c>
      <c r="IH21" s="39">
        <v>10</v>
      </c>
      <c r="II21" s="39" t="s">
        <v>39</v>
      </c>
    </row>
    <row r="22" spans="1:243" s="38" customFormat="1" ht="48" customHeight="1">
      <c r="A22" s="50" t="s">
        <v>63</v>
      </c>
      <c r="B22" s="51"/>
      <c r="C22" s="52"/>
      <c r="D22" s="53"/>
      <c r="E22" s="53"/>
      <c r="F22" s="53"/>
      <c r="G22" s="53"/>
      <c r="H22" s="54"/>
      <c r="I22" s="54"/>
      <c r="J22" s="54"/>
      <c r="K22" s="54"/>
      <c r="L22" s="55"/>
      <c r="BA22" s="56">
        <f>SUM(BA13:BA21)</f>
        <v>135985.4</v>
      </c>
      <c r="BB22" s="57">
        <f>SUM(BB13:BB21)</f>
        <v>135985.4</v>
      </c>
      <c r="BC22" s="37" t="str">
        <f>SpellNumber($E$2,BB22)</f>
        <v>INR  One Lakh Thirty Five Thousand Nine Hundred &amp; Eighty Five  and Paise Forty Only</v>
      </c>
      <c r="IE22" s="39">
        <v>4</v>
      </c>
      <c r="IF22" s="39" t="s">
        <v>44</v>
      </c>
      <c r="IG22" s="39" t="s">
        <v>55</v>
      </c>
      <c r="IH22" s="39">
        <v>10</v>
      </c>
      <c r="II22" s="39" t="s">
        <v>39</v>
      </c>
    </row>
    <row r="23" spans="1:243" s="66" customFormat="1" ht="18">
      <c r="A23" s="51" t="s">
        <v>64</v>
      </c>
      <c r="B23" s="58"/>
      <c r="C23" s="59"/>
      <c r="D23" s="60"/>
      <c r="E23" s="72" t="s">
        <v>57</v>
      </c>
      <c r="F23" s="73"/>
      <c r="G23" s="61"/>
      <c r="H23" s="62"/>
      <c r="I23" s="62"/>
      <c r="J23" s="62"/>
      <c r="K23" s="63"/>
      <c r="L23" s="64"/>
      <c r="M23" s="65"/>
      <c r="O23" s="38"/>
      <c r="P23" s="38"/>
      <c r="Q23" s="38"/>
      <c r="R23" s="38"/>
      <c r="S23" s="38"/>
      <c r="BA23" s="67">
        <f>IF(ISBLANK(F23),0,IF(E23="Excess (+)",ROUND(BA22+(BA22*F23),2),IF(E23="Less (-)",ROUND(BA22+(BA22*F23*(-1)),2),IF(E23="At Par",BA22,0))))</f>
        <v>0</v>
      </c>
      <c r="BB23" s="68">
        <f>ROUND(BA23,0)</f>
        <v>0</v>
      </c>
      <c r="BC23" s="37" t="str">
        <f>SpellNumber($E$2,BB23)</f>
        <v>INR Zero Only</v>
      </c>
      <c r="IE23" s="69"/>
      <c r="IF23" s="69"/>
      <c r="IG23" s="69"/>
      <c r="IH23" s="69"/>
      <c r="II23" s="69"/>
    </row>
    <row r="24" spans="1:243" s="66" customFormat="1" ht="18">
      <c r="A24" s="50" t="s">
        <v>65</v>
      </c>
      <c r="B24" s="50"/>
      <c r="C24" s="80" t="str">
        <f>SpellNumber($E$2,BB23)</f>
        <v>INR Zero Only</v>
      </c>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IE24" s="69"/>
      <c r="IF24" s="69"/>
      <c r="IG24" s="69"/>
      <c r="IH24" s="69"/>
      <c r="II24" s="69"/>
    </row>
    <row r="25" ht="15"/>
    <row r="26" ht="15"/>
  </sheetData>
  <sheetProtection password="EEC8" sheet="1"/>
  <mergeCells count="8">
    <mergeCell ref="A9:BC9"/>
    <mergeCell ref="C24:BC24"/>
    <mergeCell ref="A1:L1"/>
    <mergeCell ref="A4:BC4"/>
    <mergeCell ref="A5:BC5"/>
    <mergeCell ref="A6:BC6"/>
    <mergeCell ref="A7:BC7"/>
    <mergeCell ref="B8:BC8"/>
  </mergeCells>
  <dataValidations count="20">
    <dataValidation type="list" allowBlank="1" showErrorMessage="1" sqref="E23">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allowBlank="1" showInputMessage="1" showErrorMessage="1" promptTitle="Item Description" prompt="Please enter Item Description in text" sqref="B19:B21">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
      <formula1>IF(E23="Select",-1,IF(E23="At Par",0,0))</formula1>
      <formula2>IF(E23="Select",-1,IF(E23="At Par",0,0.99))</formula2>
    </dataValidation>
    <dataValidation type="decimal" allowBlank="1" showInputMessage="1" showErrorMessage="1" promptTitle="Rate Entry" prompt="Please enter VAT charges in Rupees for this item. " errorTitle="Invaid Entry" error="Only Numeric Values are allowed. " sqref="M14:M21">
      <formula1>0</formula1>
      <formula2>999999999999999</formula2>
    </dataValidation>
    <dataValidation type="list" allowBlank="1" showErrorMessage="1" sqref="K13:K21">
      <formula1>"Partial Conversion,Full Conversion"</formula1>
      <formula2>0</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D13:D21 F13:F21">
      <formula1>0</formula1>
      <formula2>999999999999999</formula2>
    </dataValidation>
    <dataValidation type="list" allowBlank="1" showInputMessage="1" showErrorMessage="1" sqref="L21 L13 L14 L15 L16 L17 L18 L19 L20">
      <formula1>"INR"</formula1>
    </dataValidation>
    <dataValidation type="decimal" allowBlank="1" showErrorMessage="1" errorTitle="Invalid Entry" error="Only Numeric Values are allowed. " sqref="A13:A21">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5" t="s">
        <v>56</v>
      </c>
      <c r="F6" s="85"/>
      <c r="G6" s="85"/>
      <c r="H6" s="85"/>
      <c r="I6" s="85"/>
      <c r="J6" s="85"/>
      <c r="K6" s="85"/>
    </row>
    <row r="7" spans="5:11" ht="14.25">
      <c r="E7" s="86"/>
      <c r="F7" s="86"/>
      <c r="G7" s="86"/>
      <c r="H7" s="86"/>
      <c r="I7" s="86"/>
      <c r="J7" s="86"/>
      <c r="K7" s="86"/>
    </row>
    <row r="8" spans="5:11" ht="14.25">
      <c r="E8" s="86"/>
      <c r="F8" s="86"/>
      <c r="G8" s="86"/>
      <c r="H8" s="86"/>
      <c r="I8" s="86"/>
      <c r="J8" s="86"/>
      <c r="K8" s="86"/>
    </row>
    <row r="9" spans="5:11" ht="14.25">
      <c r="E9" s="86"/>
      <c r="F9" s="86"/>
      <c r="G9" s="86"/>
      <c r="H9" s="86"/>
      <c r="I9" s="86"/>
      <c r="J9" s="86"/>
      <c r="K9" s="86"/>
    </row>
    <row r="10" spans="5:11" ht="14.25">
      <c r="E10" s="86"/>
      <c r="F10" s="86"/>
      <c r="G10" s="86"/>
      <c r="H10" s="86"/>
      <c r="I10" s="86"/>
      <c r="J10" s="86"/>
      <c r="K10" s="86"/>
    </row>
    <row r="11" spans="5:11" ht="14.25">
      <c r="E11" s="86"/>
      <c r="F11" s="86"/>
      <c r="G11" s="86"/>
      <c r="H11" s="86"/>
      <c r="I11" s="86"/>
      <c r="J11" s="86"/>
      <c r="K11" s="86"/>
    </row>
    <row r="12" spans="5:11" ht="14.25">
      <c r="E12" s="86"/>
      <c r="F12" s="86"/>
      <c r="G12" s="86"/>
      <c r="H12" s="86"/>
      <c r="I12" s="86"/>
      <c r="J12" s="86"/>
      <c r="K12" s="86"/>
    </row>
    <row r="13" spans="5:11" ht="14.25">
      <c r="E13" s="86"/>
      <c r="F13" s="86"/>
      <c r="G13" s="86"/>
      <c r="H13" s="86"/>
      <c r="I13" s="86"/>
      <c r="J13" s="86"/>
      <c r="K13" s="86"/>
    </row>
    <row r="14" spans="5:11" ht="14.2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2023-12-13T06:39:43Z</cp:lastPrinted>
  <dcterms:created xsi:type="dcterms:W3CDTF">2009-01-30T06:42:42Z</dcterms:created>
  <dcterms:modified xsi:type="dcterms:W3CDTF">2024-03-01T12:38:19Z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