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32"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<sst xmlns="http://schemas.openxmlformats.org/spreadsheetml/2006/main" count="114" uniqueCount="57">
  <si>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</si>
  <si>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</si>
  <si>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</si>
  <si>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</si>
  <si>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</si>
  <si>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</si>
  <si>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</si>
  <si>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</si>
  <si>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</si>
  <si>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</si>
  <si>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</si>
  <si>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</si>
  <si>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</si>
  <si>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</si>
  <si>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</si>
  <si>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</si>
  <si>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</si>
  <si>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</si>
  <si>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</si>
  <si>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</si>
  <si>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</si>
  <si>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</si>
  <si>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</si>
  <si>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</si>
  <si>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</si>
  <si>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</si>
  <si>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</si>
  <si>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</si>
  <si>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</si>
  <si>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</si>
  <si>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</si>
  <si>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</si>
  <si>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</si>
  <si>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</si>
  <si>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</si>
  <si>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</si>
  <si>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</si>
  <si>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</si>
  <si>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</si>
  <si>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</si>
  <si>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</si>
  <si>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</si>
  <si>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</si>
  <si>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</si>
  <si>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</si>
  <si>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</si>
  <si>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</si>
  <si>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</si>
  <si>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</si>
  <si>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</si>
  <si>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</si>
  <si>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</si>
  <si>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 xml:space="preserve">
Tender Inviting Authority: Dr. Samim Mustafa, Assistant Professor, Department of Civil Engineering, IIT (BHU), Varanasi-221005
</t>
  </si>
  <si>
    <t>Name of Work: Supply of Vibration Sensors, Inertial Measurement Units (IMU) With Multi-Input Data Logger in the Dept. of Civil Engg., IIT (BHU) Varanasi</t>
  </si>
  <si>
    <t xml:space="preserve">Reference No. IIT(BHU)/CE/2023-24/SaM/SRG/4528 Dated: 22.02.2024 </t>
  </si>
  <si>
    <r>
      <rPr>
        <b/>
        <sz val="14"/>
        <color indexed="8"/>
        <rFont val="Times New Roman"/>
        <family val="1"/>
      </rPr>
      <t xml:space="preserve">Supply of Vibration Sensors, Inertial Measurement Units (IMU) With Multi-Input Data Logger </t>
    </r>
    <r>
      <rPr>
        <sz val="14"/>
        <color indexed="8"/>
        <rFont val="Times New Roman"/>
        <family val="1"/>
      </rPr>
      <t>(As per Technical specification given in Annexure-I)</t>
    </r>
  </si>
  <si>
    <t>Supply of Vibration Sensors, Inertial Measurement Units (IMU) With Multi-Input Data Logger (As per Technical specification given in Annexure-I)</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</si>
</sst>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right" vertical="top"/>
      <protection/>
    </xf>
    <xf numFmtId="2" fontId="4" fillId="0" borderId="13" xfId="55" applyNumberFormat="1" applyFont="1" applyFill="1" applyBorder="1" applyAlignment="1">
      <alignment vertical="top"/>
      <protection/>
    </xf>
    <xf numFmtId="2" fontId="7" fillId="0" borderId="13" xfId="55" applyNumberFormat="1" applyFont="1" applyFill="1" applyBorder="1" applyAlignment="1" applyProtection="1">
      <alignment horizontal="left" vertical="top"/>
      <protection locked="0"/>
    </xf>
    <xf numFmtId="2" fontId="7" fillId="0" borderId="11"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2" fontId="7" fillId="0" borderId="16" xfId="59" applyNumberFormat="1" applyFont="1" applyFill="1" applyBorder="1" applyAlignment="1">
      <alignment horizontal="right" vertical="top"/>
      <protection/>
    </xf>
    <xf numFmtId="2" fontId="7" fillId="0" borderId="16" xfId="57" applyNumberFormat="1" applyFont="1" applyFill="1" applyBorder="1" applyAlignment="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2" fontId="7" fillId="35" borderId="14" xfId="55" applyNumberFormat="1" applyFont="1" applyFill="1" applyBorder="1" applyAlignment="1" applyProtection="1">
      <alignment horizontal="right" vertical="top"/>
      <protection locked="0"/>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2" fontId="7" fillId="36" borderId="13" xfId="55" applyNumberFormat="1" applyFont="1" applyFill="1" applyBorder="1" applyAlignment="1" applyProtection="1">
      <alignment horizontal="right" vertical="top"/>
      <protection locked="0"/>
    </xf>
    <xf numFmtId="2" fontId="7" fillId="36" borderId="22" xfId="55" applyNumberFormat="1" applyFont="1" applyFill="1" applyBorder="1" applyAlignment="1" applyProtection="1">
      <alignment horizontal="center" vertical="top" wrapText="1"/>
      <protection locked="0"/>
    </xf>
    <xf numFmtId="0" fontId="26" fillId="0" borderId="13" xfId="59" applyNumberFormat="1" applyFont="1" applyFill="1" applyBorder="1" applyAlignment="1">
      <alignment horizontal="center" vertical="center" wrapText="1"/>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1" zoomScaleNormal="71" zoomScalePageLayoutView="0" workbookViewId="0" topLeftCell="A1">
      <selection activeCell="E14" sqref="E14"/>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8515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52</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53</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54</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81"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72.75" customHeight="1">
      <c r="A14" s="25">
        <v>1.01</v>
      </c>
      <c r="B14" s="78" t="s">
        <v>55</v>
      </c>
      <c r="C14" s="76" t="s">
        <v>25</v>
      </c>
      <c r="D14" s="75">
        <v>1</v>
      </c>
      <c r="E14" s="28" t="s">
        <v>27</v>
      </c>
      <c r="F14" s="41">
        <v>1100000</v>
      </c>
      <c r="G14" s="42"/>
      <c r="H14" s="43"/>
      <c r="I14" s="41" t="s">
        <v>28</v>
      </c>
      <c r="J14" s="44">
        <f>IF(I14="Less(-)",-1,1)</f>
        <v>1</v>
      </c>
      <c r="K14" s="45" t="s">
        <v>29</v>
      </c>
      <c r="L14" s="45" t="s">
        <v>4</v>
      </c>
      <c r="M14" s="71"/>
      <c r="N14" s="79"/>
      <c r="O14" s="42">
        <f>(M14*N14%)*D14</f>
        <v>0</v>
      </c>
      <c r="P14" s="80"/>
      <c r="Q14" s="79"/>
      <c r="R14" s="42"/>
      <c r="S14" s="46"/>
      <c r="T14" s="47"/>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9">
        <f>total_amount_ba($B$2,$D$2,D14,F14,J14,K14,M14)*D14</f>
        <v>0</v>
      </c>
      <c r="BB14" s="50">
        <f>BA14+SUM(O14:AZ14)</f>
        <v>0</v>
      </c>
      <c r="BC14" s="38" t="str">
        <f>SpellNumber(L14,BB14)</f>
        <v>INR Zero Only</v>
      </c>
      <c r="IA14" s="39">
        <v>1.01</v>
      </c>
      <c r="IB14" s="77" t="s">
        <v>56</v>
      </c>
      <c r="IC14" s="39" t="s">
        <v>25</v>
      </c>
      <c r="ID14" s="39">
        <v>1</v>
      </c>
      <c r="IE14" s="40" t="s">
        <v>27</v>
      </c>
      <c r="IF14" s="40" t="s">
        <v>30</v>
      </c>
      <c r="IG14" s="40" t="s">
        <v>25</v>
      </c>
      <c r="IH14" s="40">
        <v>123.223</v>
      </c>
      <c r="II14" s="40" t="s">
        <v>27</v>
      </c>
    </row>
    <row r="15" spans="1:243" s="39" customFormat="1" ht="42" customHeight="1">
      <c r="A15" s="51" t="s">
        <v>32</v>
      </c>
      <c r="B15" s="74"/>
      <c r="C15" s="53"/>
      <c r="D15" s="54"/>
      <c r="E15" s="54"/>
      <c r="F15" s="54"/>
      <c r="G15" s="54"/>
      <c r="H15" s="55"/>
      <c r="I15" s="55"/>
      <c r="J15" s="55"/>
      <c r="K15" s="55"/>
      <c r="L15" s="56"/>
      <c r="BA15" s="57">
        <f>SUM(BA13:BA14)</f>
        <v>0</v>
      </c>
      <c r="BB15" s="57">
        <f>SUM(BB13:BB14)</f>
        <v>0</v>
      </c>
      <c r="BC15" s="38" t="str">
        <f>SpellNumber($E$2,BB15)</f>
        <v>INR Zero Only</v>
      </c>
      <c r="IE15" s="40">
        <v>4</v>
      </c>
      <c r="IF15" s="40" t="s">
        <v>31</v>
      </c>
      <c r="IG15" s="40" t="s">
        <v>33</v>
      </c>
      <c r="IH15" s="40">
        <v>10</v>
      </c>
      <c r="II15" s="40" t="s">
        <v>27</v>
      </c>
    </row>
    <row r="16" spans="1:243" s="66" customFormat="1" ht="12.75" customHeight="1" hidden="1">
      <c r="A16" s="52" t="s">
        <v>34</v>
      </c>
      <c r="B16" s="58"/>
      <c r="C16" s="59"/>
      <c r="D16" s="60"/>
      <c r="E16" s="72" t="s">
        <v>35</v>
      </c>
      <c r="F16" s="73"/>
      <c r="G16" s="61"/>
      <c r="H16" s="62"/>
      <c r="I16" s="62"/>
      <c r="J16" s="62"/>
      <c r="K16" s="63"/>
      <c r="L16" s="64"/>
      <c r="M16" s="65" t="s">
        <v>36</v>
      </c>
      <c r="O16" s="39"/>
      <c r="P16" s="39"/>
      <c r="Q16" s="39"/>
      <c r="R16" s="39"/>
      <c r="S16" s="39"/>
      <c r="BA16" s="67">
        <f>IF(ISBLANK(F16),0,IF(E16="Excess (+)",ROUND(BA15+(BA15*F16),2),IF(E16="Less (-)",ROUND(BA15+(BA15*F16*(-1)),2),0)))</f>
        <v>0</v>
      </c>
      <c r="BB16" s="68">
        <f>ROUND(BA16,0)</f>
        <v>0</v>
      </c>
      <c r="BC16" s="69" t="str">
        <f>SpellNumber(L16,BB16)</f>
        <v> Zero Only</v>
      </c>
      <c r="IE16" s="70"/>
      <c r="IF16" s="70"/>
      <c r="IG16" s="70"/>
      <c r="IH16" s="70"/>
      <c r="II16" s="70"/>
    </row>
    <row r="17" spans="1:243" s="66" customFormat="1" ht="43.5" customHeight="1">
      <c r="A17" s="51" t="s">
        <v>37</v>
      </c>
      <c r="B17" s="5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70"/>
      <c r="IF17" s="70"/>
      <c r="IG17" s="70"/>
      <c r="IH17" s="70"/>
      <c r="II17" s="70"/>
    </row>
    <row r="18" ht="15"/>
    <row r="19" ht="15"/>
    <row r="20" ht="15"/>
    <row r="22" ht="15"/>
  </sheetData>
  <sheetProtection password="EEC8" sheet="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88" t="s">
        <v>38</v>
      </c>
      <c r="F6" s="88"/>
      <c r="G6" s="88"/>
      <c r="H6" s="88"/>
      <c r="I6" s="88"/>
      <c r="J6" s="88"/>
      <c r="K6" s="88"/>
    </row>
    <row r="7" spans="5:11" ht="14.25">
      <c r="E7" s="89"/>
      <c r="F7" s="89"/>
      <c r="G7" s="89"/>
      <c r="H7" s="89"/>
      <c r="I7" s="89"/>
      <c r="J7" s="89"/>
      <c r="K7" s="89"/>
    </row>
    <row r="8" spans="5:11" ht="14.25">
      <c r="E8" s="89"/>
      <c r="F8" s="89"/>
      <c r="G8" s="89"/>
      <c r="H8" s="89"/>
      <c r="I8" s="89"/>
      <c r="J8" s="89"/>
      <c r="K8" s="89"/>
    </row>
    <row r="9" spans="5:11" ht="14.25">
      <c r="E9" s="89"/>
      <c r="F9" s="89"/>
      <c r="G9" s="89"/>
      <c r="H9" s="89"/>
      <c r="I9" s="89"/>
      <c r="J9" s="89"/>
      <c r="K9" s="89"/>
    </row>
    <row r="10" spans="5:11" ht="14.25">
      <c r="E10" s="89"/>
      <c r="F10" s="89"/>
      <c r="G10" s="89"/>
      <c r="H10" s="89"/>
      <c r="I10" s="89"/>
      <c r="J10" s="89"/>
      <c r="K10" s="89"/>
    </row>
    <row r="11" spans="5:11" ht="14.25">
      <c r="E11" s="89"/>
      <c r="F11" s="89"/>
      <c r="G11" s="89"/>
      <c r="H11" s="89"/>
      <c r="I11" s="89"/>
      <c r="J11" s="89"/>
      <c r="K11" s="89"/>
    </row>
    <row r="12" spans="5:11" ht="14.25">
      <c r="E12" s="89"/>
      <c r="F12" s="89"/>
      <c r="G12" s="89"/>
      <c r="H12" s="89"/>
      <c r="I12" s="89"/>
      <c r="J12" s="89"/>
      <c r="K12" s="89"/>
    </row>
    <row r="13" spans="5:11" ht="14.25">
      <c r="E13" s="89"/>
      <c r="F13" s="89"/>
      <c r="G13" s="89"/>
      <c r="H13" s="89"/>
      <c r="I13" s="89"/>
      <c r="J13" s="89"/>
      <c r="K13" s="89"/>
    </row>
    <row r="14" spans="5:11" ht="14.2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2024-02-27T10:34:56Z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