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<sst xmlns="http://schemas.openxmlformats.org/spreadsheetml/2006/main" count="716" uniqueCount="223">
  <si>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</si>
  <si>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</si>
  <si>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</si>
  <si>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</si>
  <si>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</si>
  <si>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</si>
  <si>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</si>
  <si>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</si>
  <si>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</si>
  <si>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</si>
  <si>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</si>
  <si>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</si>
  <si>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</si>
  <si>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</si>
  <si>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</si>
  <si>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</si>
  <si>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</si>
  <si>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</si>
  <si>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</si>
  <si>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</si>
  <si>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</si>
  <si>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</si>
  <si>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</si>
  <si>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</si>
  <si>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</si>
  <si>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</si>
  <si>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</si>
  <si>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</si>
  <si>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</si>
  <si>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</si>
  <si>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</si>
  <si>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</si>
  <si>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</si>
  <si>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</si>
  <si>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</si>
  <si>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</si>
  <si>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</si>
  <si>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</si>
  <si>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</si>
  <si>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</si>
  <si>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</si>
  <si>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</si>
  <si>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</si>
  <si>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</si>
  <si>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</si>
  <si>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</si>
  <si>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</si>
  <si>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</si>
  <si>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</si>
  <si>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</si>
  <si>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</si>
  <si>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</si>
  <si>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</si>
  <si>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</si>
  <si>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</si>
  <si>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</si>
  <si>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</si>
  <si>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</si>
  <si>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</si>
  <si>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</si>
  <si>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</si>
  <si>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</si>
  <si>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</si>
  <si>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</si>
  <si>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</si>
  <si>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</si>
  <si>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</si>
  <si>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</si>
  <si>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</si>
  <si>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</si>
  <si>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</si>
  <si>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</si>
  <si>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</si>
  <si>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</si>
  <si>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</si>
  <si>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</si>
  <si>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</si>
  <si>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</si>
  <si>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</si>
  <si>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</si>
  <si>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</si>
  <si>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</si>
  <si>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</si>
  <si>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</si>
  <si>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</si>
  <si>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</si>
  <si>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</si>
  <si>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</si>
  <si>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</si>
  <si>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</si>
  <si>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</si>
  <si>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</si>
  <si>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</si>
  <si>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</si>
  <si>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</si>
  <si>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</si>
  <si>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</si>
  <si>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</si>
  <si>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</si>
  <si>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</si>
  <si>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</si>
  <si>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</si>
  <si>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</si>
  <si>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</si>
  <si>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</si>
  <si>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</si>
  <si>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</si>
  <si>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</si>
  <si>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</si>
  <si>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Tender Inviting Authority: Superintending Engineer, Institute Works Department, IIT(BHU), Varanasi</t>
  </si>
  <si>
    <t>Name of Work: Repair and painting work of various workshops in the Main Workshop, Replace of damage door on the roof of Control system lab and power electronics lab in Department of Electrical Engineering, P/F aluminium work for Main gate in GRTA, P/F of flush door in room and bathroom of hostel and GRTA apartment, Construction of 2 nos foundation for drill machine, planer machine and plumbing work of Carpentry Shop at main Workshop and Construction of 2 nos ramp (LT-11, LT-12) with S.S. hand railing, granite floor and 2nos aluminium door in partition wall at ground floor lab in Department of Mathematical Sceieces, in IIT(BHU) Varanasi</t>
  </si>
  <si>
    <t>Contract No: IIT(BHU)/IWD/</t>
  </si>
  <si>
    <r>
      <t xml:space="preserve">Demolishing cement concrete manually / by mechanical means and disposal of material within 50 metres lead as per direction of Engineer in charge.  Nominal concrete 1:3:6 or richer mix (i/c equivalent design mix) </t>
    </r>
    <r>
      <rPr>
        <b/>
        <sz val="10"/>
        <rFont val="Times New Roman"/>
        <family val="1"/>
      </rPr>
      <t xml:space="preserve">(15.2.1) </t>
    </r>
    <r>
      <rPr>
        <sz val="10"/>
        <rFont val="Times New Roman"/>
        <family val="1"/>
      </rPr>
      <t xml:space="preserve">           </t>
    </r>
  </si>
  <si>
    <r>
      <t xml:space="preserve">Demolishing brick work manually / by mechanical means including stacking of serviceable material and disposal of unserviceable material within 50 metres lead as per direction of Engineer-in-charge: In cement mortar   </t>
    </r>
    <r>
      <rPr>
        <b/>
        <sz val="10"/>
        <rFont val="Times New Roman"/>
        <family val="1"/>
      </rPr>
      <t xml:space="preserve">(15.7.4)  </t>
    </r>
    <r>
      <rPr>
        <sz val="10"/>
        <rFont val="Times New Roman"/>
        <family val="1"/>
      </rPr>
      <t xml:space="preserve">                                             </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</si>
  <si>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0"/>
        <rFont val="Times New Roman"/>
        <family val="1"/>
      </rPr>
      <t>(5.3)</t>
    </r>
  </si>
  <si>
    <r>
      <t xml:space="preserve">Steel reinforcement for R.C.C. work including straightening, cutting, bending, placing in position and binding all complete above plinth level. Thermo-Mechanically Treated bars of grade Fe-500D or more. </t>
    </r>
    <r>
      <rPr>
        <b/>
        <sz val="10"/>
        <rFont val="Times New Roman"/>
        <family val="1"/>
      </rPr>
      <t>(5.22A.6)</t>
    </r>
  </si>
  <si>
    <r>
      <t xml:space="preserve">Centering and shuttering including strutting, propping etc. and  removal of form for: Lintels, beams, plinth beams, girders, bressumers and cantilevers </t>
    </r>
    <r>
      <rPr>
        <b/>
        <sz val="10"/>
        <rFont val="Times New Roman"/>
        <family val="1"/>
      </rPr>
      <t>(5.9.5)</t>
    </r>
  </si>
  <si>
    <r>
      <t xml:space="preserve">Brick work with common burnt clay F.P.S. (non modular) bricks of class designation 7.5 in superstructure above plinth level up to floor V level in all shapes and sizes in :Cement mortar 1:6 (1 cement : 6 coarse sand) </t>
    </r>
    <r>
      <rPr>
        <b/>
        <sz val="10"/>
        <rFont val="Times New Roman"/>
        <family val="1"/>
      </rPr>
      <t>(6.4.2)</t>
    </r>
  </si>
  <si>
    <r>
      <t xml:space="preserve">Half brick masonry with common burnt clay F.P.S. (non modular) bricks of class designation 75 in superstructure above plinth level up to floor V level  : Cement mortar 1:4 (1 Cement : 4 coarse sand) </t>
    </r>
    <r>
      <rPr>
        <b/>
        <sz val="10"/>
        <rFont val="Times New Roman"/>
        <family val="1"/>
      </rPr>
      <t>(6.13.2)</t>
    </r>
  </si>
  <si>
    <r>
      <t xml:space="preserve">12 mm cement plaster of mix :  1:6 (1 cement : 6 coarse sand)  </t>
    </r>
    <r>
      <rPr>
        <b/>
        <sz val="10"/>
        <rFont val="Times New Roman"/>
        <family val="1"/>
      </rPr>
      <t xml:space="preserve"> (13.4.2) </t>
    </r>
    <r>
      <rPr>
        <sz val="10"/>
        <rFont val="Times New Roman"/>
        <family val="1"/>
      </rPr>
      <t xml:space="preserve">                                 </t>
    </r>
  </si>
  <si>
    <r>
      <t xml:space="preserve">15 mm cement plaster on rough side of single or half brick wall  of mix :1:6 (1 cement : 6 coarse sand) </t>
    </r>
    <r>
      <rPr>
        <b/>
        <sz val="10"/>
        <rFont val="Times New Roman"/>
        <family val="1"/>
      </rPr>
      <t>(13.5.2)</t>
    </r>
    <r>
      <rPr>
        <sz val="10"/>
        <rFont val="Times New Roman"/>
        <family val="1"/>
      </rPr>
      <t xml:space="preserve">                            </t>
    </r>
  </si>
  <si>
    <r>
      <t xml:space="preserve">Providing and laying vitrified floor tiles in different sizes (thickness to be specified by the manufacturer) with water absorptions less than 0.08% and conforming to IS:15622 of approved make in all colours and shades, laid on 20 mm thick cement mortar 1:4 (1 cement : 4 coarse sand) including grouting the joints with white cement and matching pigments etc., complete. (Antiskid floor tiles) Size of Tile  600 x 600 mm </t>
    </r>
    <r>
      <rPr>
        <b/>
        <sz val="10"/>
        <rFont val="Times New Roman"/>
        <family val="1"/>
      </rPr>
      <t>(11.41.2)</t>
    </r>
  </si>
  <si>
    <r>
      <t xml:space="preserve">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t>
    </r>
    <r>
      <rPr>
        <b/>
        <sz val="10"/>
        <rFont val="Times New Roman"/>
        <family val="1"/>
      </rPr>
      <t>(21.1.1.1)</t>
    </r>
  </si>
  <si>
    <r>
      <t xml:space="preserve">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t>
    </r>
    <r>
      <rPr>
        <b/>
        <sz val="10"/>
        <rFont val="Times New Roman"/>
        <family val="1"/>
      </rPr>
      <t>(21.2.1)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</si>
  <si>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t>
    </r>
    <r>
      <rPr>
        <b/>
        <sz val="10"/>
        <rFont val="Times New Roman"/>
        <family val="1"/>
      </rPr>
      <t>(21.3.2)</t>
    </r>
  </si>
  <si>
    <r>
      <t>Providing and fixing aluminium handles ISI marked anodised (anodic coating not less than grade AC 10 as per IS : 1868) transparent or dyed to required colour or shade with necessary screws etc. complete:</t>
    </r>
    <r>
      <rPr>
        <b/>
        <sz val="10"/>
        <rFont val="Times New Roman"/>
        <family val="1"/>
      </rPr>
      <t xml:space="preserve"> </t>
    </r>
    <r>
      <rPr>
        <sz val="10"/>
        <rFont val="Times New Roman"/>
        <family val="1"/>
      </rPr>
      <t xml:space="preserve">125 mm </t>
    </r>
    <r>
      <rPr>
        <b/>
        <sz val="10"/>
        <rFont val="Times New Roman"/>
        <family val="1"/>
      </rPr>
      <t>(9.100.1)</t>
    </r>
  </si>
  <si>
    <r>
      <t xml:space="preserve">Providing and fixing 100mm brass locks (best make of approved quality) for aluminium doors including necessary cutting and making good etc.complete. </t>
    </r>
    <r>
      <rPr>
        <b/>
        <sz val="10"/>
        <rFont val="Times New Roman"/>
        <family val="1"/>
      </rPr>
      <t>(21.13)</t>
    </r>
  </si>
  <si>
    <r>
      <t xml:space="preserve">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t>
    </r>
    <r>
      <rPr>
        <b/>
        <sz val="10"/>
        <rFont val="Times New Roman"/>
        <family val="1"/>
      </rPr>
      <t>(9.84)</t>
    </r>
  </si>
  <si>
    <r>
      <t xml:space="preserve">Providing and fixing aluminium hanging floor door stopper ISI marked anodised (anodic coating not less than grade AC 10 as per IS : 1868)  transparent  or  dyed to required colour and shade  with  necessary screws etc. complete. Twin rubber stopper </t>
    </r>
    <r>
      <rPr>
        <b/>
        <sz val="10"/>
        <rFont val="Times New Roman"/>
        <family val="1"/>
      </rPr>
      <t>(9.101.2)</t>
    </r>
  </si>
  <si>
    <r>
      <t>Providing and fixing aluminium tower bolts, ISI marked, anodised (anodiccoating not less than grade AC 10 as per IS : 1868 ) transparent or dyed to required colour or shade, with necessary screws etc. complete : 250x10 mm</t>
    </r>
    <r>
      <rPr>
        <b/>
        <sz val="10"/>
        <rFont val="Times New Roman"/>
        <family val="1"/>
      </rPr>
      <t xml:space="preserve"> (9.97.2)</t>
    </r>
  </si>
  <si>
    <r>
      <t xml:space="preserve">Finishing walls with Acrylic Smooth exterior paint of required shade :New work (Two or more coat applied @ 1.67 ltr/10 sqm over and including priming coat of exterior primer applied @ 2.20 kg/10 sqm) </t>
    </r>
    <r>
      <rPr>
        <b/>
        <sz val="10"/>
        <rFont val="Times New Roman"/>
        <family val="1"/>
      </rPr>
      <t>(13.46.1)</t>
    </r>
  </si>
  <si>
    <r>
      <t xml:space="preserve">Painting with synthetic enamel paint of approved brand and manufacture to  give an even shade :Two or more coats on new work </t>
    </r>
    <r>
      <rPr>
        <b/>
        <sz val="10"/>
        <rFont val="Times New Roman"/>
        <family val="1"/>
      </rPr>
      <t>(13.61.1)</t>
    </r>
    <r>
      <rPr>
        <sz val="10"/>
        <rFont val="Times New Roman"/>
        <family val="1"/>
      </rPr>
      <t xml:space="preserve">                         </t>
    </r>
  </si>
  <si>
    <r>
      <t xml:space="preserve">Removing dry or oil bound distemper, water proofing cement paint and the like by scrapping, sand papering and preparing the surface smooth including necessary repairs to scratches etc. complete. </t>
    </r>
    <r>
      <rPr>
        <b/>
        <sz val="10"/>
        <rFont val="Times New Roman"/>
        <family val="1"/>
      </rPr>
      <t xml:space="preserve">(13.91)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</si>
  <si>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</si>
  <si>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0"/>
        <rFont val="Times New Roman"/>
        <family val="1"/>
      </rPr>
      <t>(13.41.1)</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</si>
  <si>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0"/>
        <rFont val="Times New Roman"/>
        <family val="1"/>
      </rPr>
      <t>(8.31)</t>
    </r>
  </si>
  <si>
    <r>
      <t xml:space="preserve">Providing and fixing on wall face unplasticised - Rigid PVC rain water pipes conforming to IS : 13592 Type A including jointing with seal ring conforming to  IS : 5382 leaving 10 mm gap for thermal expansion.  (i) Single socketed pipes 110 mm diameter </t>
    </r>
    <r>
      <rPr>
        <b/>
        <sz val="10"/>
        <rFont val="Times New Roman"/>
        <family val="1"/>
      </rPr>
      <t>(12.41.2)</t>
    </r>
  </si>
  <si>
    <r>
      <t xml:space="preserve">Shoe (Plain) 110 mm Shoe </t>
    </r>
    <r>
      <rPr>
        <b/>
        <sz val="10"/>
        <rFont val="Times New Roman"/>
        <family val="1"/>
      </rPr>
      <t>(12.42.6.2)</t>
    </r>
  </si>
  <si>
    <r>
      <t xml:space="preserve">Coupler 110 mm </t>
    </r>
    <r>
      <rPr>
        <b/>
        <sz val="10"/>
        <rFont val="Times New Roman"/>
        <family val="1"/>
      </rPr>
      <t>(12.42.1.2)</t>
    </r>
  </si>
  <si>
    <r>
      <t xml:space="preserve">Providing and fixing M.S. stays and clamps for sand cast iron/ centrifugally cast (spun) iron pipes of diameter : 100 mm </t>
    </r>
    <r>
      <rPr>
        <b/>
        <sz val="10"/>
        <rFont val="Times New Roman"/>
        <family val="1"/>
      </rPr>
      <t>(17.59.1)</t>
    </r>
  </si>
  <si>
    <r>
      <t xml:space="preserve">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sealent shall be paid separately)
</t>
    </r>
    <r>
      <rPr>
        <b/>
        <sz val="10"/>
        <rFont val="Times New Roman"/>
        <family val="1"/>
      </rPr>
      <t>Note:</t>
    </r>
    <r>
      <rPr>
        <sz val="10"/>
        <rFont val="Times New Roman"/>
        <family val="1"/>
      </rPr>
      <t xml:space="preserve"> For uPVC frame and sash extruded profiles minus 5% tolerance in dimension i.e. in depth &amp; width of profile shall be acceptable. </t>
    </r>
    <r>
      <rPr>
        <b/>
        <sz val="10"/>
        <rFont val="Times New Roman"/>
        <family val="1"/>
      </rPr>
      <t xml:space="preserve">Variation in profile dimension in higher side shall be accepted but no extra payment on this account shall be made.    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 (9.147D.2)  </t>
    </r>
  </si>
  <si>
    <r>
      <t xml:space="preserve">Providing and fixing fly proof stainless steel grade 304 wire gauge, to windows and clerestory windows using wire gauge with average width of aperture 1.4 mm in both directions with wire of dia. 0.50 mm all complete.With 12 mm mild steel U beading </t>
    </r>
    <r>
      <rPr>
        <b/>
        <sz val="10"/>
        <rFont val="Times New Roman"/>
        <family val="1"/>
      </rPr>
      <t>(9.135.2)</t>
    </r>
  </si>
  <si>
    <r>
      <t xml:space="preserve">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shutters:35 mm thick including ISI marked Stainless Steel butt hinges with necessary screws </t>
    </r>
    <r>
      <rPr>
        <b/>
        <sz val="10"/>
        <rFont val="Times New Roman"/>
        <family val="1"/>
      </rPr>
      <t>(9.21.1)</t>
    </r>
  </si>
  <si>
    <r>
      <t xml:space="preserve">Finishing walls with Acrylic Smooth exterior paint of required shade:Old work ( Two or more coats applied @ 1.67 ltr /10sqm.) on existing cement paint surface ) </t>
    </r>
    <r>
      <rPr>
        <b/>
        <sz val="10"/>
        <rFont val="Times New Roman"/>
        <family val="1"/>
      </rPr>
      <t>(13.111.1)</t>
    </r>
  </si>
  <si>
    <r>
      <t xml:space="preserve">Distempering with 1st quality acrylic distember (Ready mix) having VOC content less than 50 grams/ litre of approved brand and manufacture to give an even shade :Old work (one or more coats) </t>
    </r>
    <r>
      <rPr>
        <b/>
        <sz val="10"/>
        <rFont val="Times New Roman"/>
        <family val="1"/>
      </rPr>
      <t>(13.90.1)</t>
    </r>
  </si>
  <si>
    <r>
      <t xml:space="preserve">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 </t>
    </r>
    <r>
      <rPr>
        <b/>
        <sz val="10"/>
        <rFont val="Times New Roman"/>
        <family val="1"/>
      </rPr>
      <t>(22.22A)</t>
    </r>
  </si>
  <si>
    <r>
      <t xml:space="preserve">Providing and fixing M.S. grills of required pattern in frames of windows etc. with M.S. flats, square or round bars etc. all complete. Fixed to steel windows by welding </t>
    </r>
    <r>
      <rPr>
        <b/>
        <sz val="10"/>
        <rFont val="Times New Roman"/>
        <family val="1"/>
      </rPr>
      <t>(9.48.1)</t>
    </r>
  </si>
  <si>
    <r>
      <t xml:space="preserve">Providing and fixing 1mm thick M.S. sheet door with frame of 40x40x6 mm angle iron and 3 mm M.S. gusset plates at the junctions and corners, all necessary fittings complete, including applying a priming coat of approved steel primer. Using flats 30x6mm for diagonal braces and central cross piece </t>
    </r>
    <r>
      <rPr>
        <b/>
        <sz val="10"/>
        <rFont val="Times New Roman"/>
        <family val="1"/>
      </rPr>
      <t>(10.5.2)</t>
    </r>
  </si>
  <si>
    <r>
      <t xml:space="preserve">Dismantling old plaster or skirting raking out joints and cleaning the surface for plaster including disposal of rubbish to the dumping ground within 50 metres lead. </t>
    </r>
    <r>
      <rPr>
        <b/>
        <sz val="10"/>
        <rFont val="Times New Roman"/>
        <family val="1"/>
      </rPr>
      <t>(15.56)</t>
    </r>
  </si>
  <si>
    <r>
      <t xml:space="preserve">Providing and fixing G.I. pipes complete with G.I. fittings and clamps,including cutting and making good the walls etc.
Internal work - exposed on wall  15mm dia. nominal bore  </t>
    </r>
    <r>
      <rPr>
        <b/>
        <sz val="10"/>
        <rFont val="Times New Roman"/>
        <family val="1"/>
      </rPr>
      <t>(18.10.1)</t>
    </r>
  </si>
  <si>
    <r>
      <t xml:space="preserve">Providing and fixing C.P. brass bib cock of approved quality conforming to IS:8931 15 mm nominal bore </t>
    </r>
    <r>
      <rPr>
        <b/>
        <sz val="10"/>
        <rFont val="Times New Roman"/>
        <family val="1"/>
      </rPr>
      <t>(18.49.1)</t>
    </r>
  </si>
  <si>
    <r>
      <t xml:space="preserve">Providing and fixing C.P. brass stop cock (concealed)  of standard design  and of approved make conforming to IS:8931 15 mm nominal bore </t>
    </r>
    <r>
      <rPr>
        <b/>
        <sz val="10"/>
        <rFont val="Times New Roman"/>
        <family val="1"/>
      </rPr>
      <t>(18.52.1)</t>
    </r>
  </si>
  <si>
    <r>
      <t xml:space="preserve">Neat cement punning. </t>
    </r>
    <r>
      <rPr>
        <b/>
        <sz val="10"/>
        <rFont val="Times New Roman"/>
        <family val="1"/>
      </rPr>
      <t>(13.18)</t>
    </r>
  </si>
  <si>
    <r>
      <t xml:space="preserve">Cement concrete flooring 1:2:4 (1 cement : 2 coarse sand : 4 graded stone aggregate) finished with a floating coat of neat cement, including cement slurry, but excluding the cost of nosing of steps etc. complete. 40 mm thick with 20 mm nominal size stone aggregate </t>
    </r>
    <r>
      <rPr>
        <b/>
        <sz val="10"/>
        <rFont val="Times New Roman"/>
        <family val="1"/>
      </rPr>
      <t>(11.3.1)</t>
    </r>
  </si>
  <si>
    <r>
      <t xml:space="preserve">Providing and laying rectified Glazed Ceramic floor tiles of size 300x300 mm or more (thickness to be specified by the manufacturer), of 1st quality conforming to IS : 15622, of approved make, in all colours, shades, except White, Ivory, Grey, Fume Red Brown, laid on 20 mm thick Cement Mortar 1:4 (1 Cement : 4 Coarse sand), jointing with grey cement slurry @ 3.3 kg/ sqm including pointing the joints with white cement and matching pigments etc., complete. </t>
    </r>
    <r>
      <rPr>
        <b/>
        <sz val="10"/>
        <rFont val="Times New Roman"/>
        <family val="1"/>
      </rPr>
      <t>(11.40)</t>
    </r>
  </si>
  <si>
    <r>
      <t xml:space="preserve">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 </t>
    </r>
    <r>
      <rPr>
        <b/>
        <sz val="10"/>
        <rFont val="Times New Roman"/>
        <family val="1"/>
      </rPr>
      <t>(10.28)</t>
    </r>
  </si>
  <si>
    <r>
      <t xml:space="preserve">Providing and laying in position cement concrete of specified grade excluding the cost of centering and shuttering - All work up to plinth level : 1:2:4 (1 cement : 2 coarse sand (zone-III) : 4 graded stone aggregate 20 mm nominal size) </t>
    </r>
    <r>
      <rPr>
        <b/>
        <sz val="10"/>
        <rFont val="Times New Roman"/>
        <family val="1"/>
      </rPr>
      <t>(4.1.3)</t>
    </r>
  </si>
  <si>
    <r>
      <t xml:space="preserve">1:4:8 (1 Cement : 4 coarse sand (zone-III) : 8 graded stone
aggregate 40 mm nominal size) </t>
    </r>
    <r>
      <rPr>
        <b/>
        <sz val="10"/>
        <rFont val="Times New Roman"/>
        <family val="1"/>
      </rPr>
      <t>(4.1.8)</t>
    </r>
  </si>
  <si>
    <r>
      <t xml:space="preserve">Painting with synthetic enamel paint of approved brand and
manufacture of required colour to give an even shade : One or more coats on old work </t>
    </r>
    <r>
      <rPr>
        <b/>
        <sz val="10"/>
        <rFont val="Times New Roman"/>
        <family val="1"/>
      </rPr>
      <t>(13.99.1)</t>
    </r>
  </si>
  <si>
    <r>
      <t xml:space="preserve">Providing and laying gang saw cut 18 mm thick, mirror polished pre moulded and pre polished machine cut granite stone of required size and shape of approved shade, colour and texture in footpath, flooring cut granite stone of required size and shape of approved shade, colour and texture in footpath, flooring in road side plazas and similar locations, laid over 20mm thick base of cement mortar 1:4 (1cement
: 4 coarse sand) including grouting the joints with white cement mixed with matching pigment, epoxy touch ups etc. complete as per direction of Engineer-in-Charge. With granite stone of area less than 0.50 sqm. </t>
    </r>
    <r>
      <rPr>
        <b/>
        <sz val="10"/>
        <rFont val="Times New Roman"/>
        <family val="1"/>
      </rPr>
      <t>(16.86.1)</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</si>
  <si>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</si>
  <si>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t>cum</t>
  </si>
  <si>
    <t xml:space="preserve">cum         </t>
  </si>
  <si>
    <t>kg</t>
  </si>
  <si>
    <t xml:space="preserve">Nos. </t>
  </si>
  <si>
    <t xml:space="preserve">sqm </t>
  </si>
  <si>
    <t>metre</t>
  </si>
  <si>
    <t>kg.</t>
  </si>
  <si>
    <t>Sqm</t>
  </si>
  <si>
    <t>Kg</t>
  </si>
  <si>
    <r>
      <t xml:space="preserve">Providing and fixing on wall face unplasticised - PVC moulded fittings/accessories for unplasticised - Rigid PVC rain water pipes conforming to IS : 13592  Type A including jointing with seal ring conforming to IS : 5382 leaving 10 mm gap for thermal expansion.
Bend  87.5° 110mm </t>
    </r>
    <r>
      <rPr>
        <b/>
        <sz val="10"/>
        <rFont val="Times New Roman"/>
        <family val="1"/>
      </rPr>
      <t>(12.42.5.2)</t>
    </r>
  </si>
  <si>
    <t>Add GST difference @6.33% on DSR 2018</t>
  </si>
  <si>
    <t>unit</t>
  </si>
  <si>
    <t xml:space="preserve">Demolishing cement concrete manually / by mechanical means and disposal of material within 50 metres lead as per direction of Engineer in charge.  Nominal concrete 1:3:6 or richer mix (i/c equivalent design mix) (15.2.1)            </t>
  </si>
  <si>
    <t xml:space="preserve">Demolishing brick work manually / by mechanical means including stacking of serviceable material and disposal of unserviceable material within 50 metres lead as per direction of Engineer-in-charge: In cement mortar   (15.7.4)                                               </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</si>
  <si>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</si>
  <si>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Steel reinforcement for R.C.C. work including straightening, cutting, bending, placing in position and binding all complete above plinth level. Thermo-Mechanically Treated bars of grade Fe-500D or more. (5.22A.6)</t>
  </si>
  <si>
    <t>Centering and shuttering including strutting, propping etc. and  removal of form for: Lintels, beams, plinth beams, girders, bressumers and cantilevers (5.9.5)</t>
  </si>
  <si>
    <t>Brick work with common burnt clay F.P.S. (non modular) bricks of class designation 7.5 in superstructure above plinth level up to floor V level in all shapes and sizes in :Cement mortar 1:6 (1 cement : 6 coarse sand) (6.4.2)</t>
  </si>
  <si>
    <t>Half brick masonry with common burnt clay F.P.S. (non modular) bricks of class designation 75 in superstructure above plinth level up to floor V level  : Cement mortar 1:4 (1 Cement : 4 coarse sand) (6.13.2)</t>
  </si>
  <si>
    <t xml:space="preserve">12 mm cement plaster of mix :  1:6 (1 cement : 6 coarse sand)   (13.4.2)                                  </t>
  </si>
  <si>
    <t xml:space="preserve">15 mm cement plaster on rough side of single or half brick wall  of mix :1:6 (1 cement : 6 coarse sand) (13.5.2)                            </t>
  </si>
  <si>
    <t>Providing and laying vitrified floor tiles in different sizes (thickness to be specified by the manufacturer) with water absorptions less than 0.08% and conforming to IS:15622 of approved make in all colours and shades, laid on 20 mm thick cement mortar 1:4 (1 cement : 4 coarse sand) including grouting the joints with white cement and matching pigments etc., complete. (Antiskid floor tiles) Size of Tile  600 x 600 mm (11.41.2)</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</si>
  <si>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(21.1.1.1)</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</si>
  <si>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(21.2.1)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</si>
  <si>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</si>
  <si>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Providing and fixing aluminium handles ISI marked anodised (anodic coating not less than grade AC 10 as per IS : 1868) transparent or dyed to required colour or shade with necessary screws etc. complete: 125 mm (9.100.1)</t>
  </si>
  <si>
    <t>Providing and fixing 100mm brass locks (best make of approved quality) for aluminium doors including necessary cutting and making good etc.complete. (21.13)</t>
  </si>
  <si>
    <t>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(9.84)</t>
  </si>
  <si>
    <t>Providing and fixing aluminium hanging floor door stopper ISI marked anodised (anodic coating not less than grade AC 10 as per IS : 1868)  transparent  or  dyed to required colour and shade  with  necessary screws etc. complete. Twin rubber stopper (9.101.2)</t>
  </si>
  <si>
    <t>Providing and fixing aluminium tower bolts, ISI marked, anodised (anodiccoating not less than grade AC 10 as per IS : 1868 ) transparent or dyed to required colour or shade, with necessary screws etc. complete : 250x10 mm (9.97.2)</t>
  </si>
  <si>
    <t>Finishing walls with Acrylic Smooth exterior paint of required shade :New work (Two or more coat applied @ 1.67 ltr/10 sqm over and including priming coat of exterior primer applied @ 2.20 kg/10 sqm) (13.46.1)</t>
  </si>
  <si>
    <t xml:space="preserve">Painting with synthetic enamel paint of approved brand and manufacture to  give an even shade :Two or more coats on new work (13.61.1)                         </t>
  </si>
  <si>
    <t xml:space="preserve">Removing dry or oil bound distemper, water proofing cement paint and the like by scrapping, sand papering and preparing the surface smooth including necessary repairs to scratches etc. complete. (13.91)    </t>
  </si>
  <si>
    <t>Providing and applying white cement based putty of average thickness 1mm, of approved brand and manufacturer, over the plastered wall surface to prepare the surface even and smooth complete. (13.80)</t>
  </si>
  <si>
    <t>Distempering with oil bound washable distemper of approved brand and manufacture to give an even shade New work (two or more coats) over and including water thinnable priming coat with cement primer  (13.41.1)</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</si>
  <si>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(8.31)</t>
  </si>
  <si>
    <t>Providing and fixing on wall face unplasticised - Rigid PVC rain water pipes conforming to IS : 13592 Type A including jointing with seal ring conforming to  IS : 5382 leaving 10 mm gap for thermal expansion.  (i) Single socketed pipes 110 mm diameter (12.41.2)</t>
  </si>
  <si>
    <t>Providing and fixing on wall face unplasticised - PVC moulded fittings/accessories for unplasticised - Rigid PVC rain water pipes conforming to IS : 13592  Type A including jointing with seal ring conforming to IS : 5382 leaving 10 mm gap for thermal expansion.
Bend  87.5° 110mm (12.42.5.2)</t>
  </si>
  <si>
    <t>Shoe (Plain) 110 mm Shoe (12.42.6.2)</t>
  </si>
  <si>
    <t>Coupler 110 mm (12.42.1.2)</t>
  </si>
  <si>
    <t>Providing and fixing M.S. stays and clamps for sand cast iron/ centrifugally cast (spun) iron pipes of diameter : 100 mm (17.59.1)</t>
  </si>
  <si>
    <t xml:space="preserve">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sealent shall be paid separately)
Note: For uPVC frame and sash extruded profiles minus 5% tolerance in dimension i.e. in depth &amp; width of profile shall be acceptable. Variation in profile dimension in higher side shall be accepted but no extra payment on this account shall be made.    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 (9.147D.2)  </t>
  </si>
  <si>
    <t>Providing and fixing fly proof stainless steel grade 304 wire gauge, to windows and clerestory windows using wire gauge with average width of aperture 1.4 mm in both directions with wire of dia. 0.50 mm all complete.With 12 mm mild steel U beading (9.135.2)</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</si>
  <si>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shutters:35 mm thick including ISI marked Stainless Steel butt hinges with necessary screws (9.21.1)</t>
  </si>
  <si>
    <t>Finishing walls with Acrylic Smooth exterior paint of required shade:Old work ( Two or more coats applied @ 1.67 ltr /10sqm.) on existing cement paint surface ) (13.111.1)</t>
  </si>
  <si>
    <t>Distempering with 1st quality acrylic distember (Ready mix) having VOC content less than 50 grams/ litre of approved brand and manufacture to give an even shade :Old work (one or more coats) (13.90.1)</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</si>
  <si>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 (22.22A)</t>
  </si>
  <si>
    <t>Providing and fixing M.S. grills of required pattern in frames of windows etc. with M.S. flats, square or round bars etc. all complete. Fixed to steel windows by welding (9.48.1)</t>
  </si>
  <si>
    <t>Providing and fixing 1mm thick M.S. sheet door with frame of 40x40x6 mm angle iron and 3 mm M.S. gusset plates at the junctions and corners, all necessary fittings complete, including applying a priming coat of approved steel primer. Using flats 30x6mm for diagonal braces and central cross piece (10.5.2)</t>
  </si>
  <si>
    <t>Dismantling old plaster or skirting raking out joints and cleaning the surface for plaster including disposal of rubbish to the dumping ground within 50 metres lead. (15.56)</t>
  </si>
  <si>
    <t>Providing and fixing G.I. pipes complete with G.I. fittings and clamps,including cutting and making good the walls etc.
Internal work - exposed on wall  15mm dia. nominal bore  (18.10.1)</t>
  </si>
  <si>
    <t>Providing and fixing C.P. brass bib cock of approved quality conforming to IS:8931 15 mm nominal bore (18.49.1)</t>
  </si>
  <si>
    <t>Providing and fixing C.P. brass stop cock (concealed)  of standard design  and of approved make conforming to IS:8931 15 mm nominal bore (18.52.1)</t>
  </si>
  <si>
    <t>Neat cement punning. (13.18)</t>
  </si>
  <si>
    <t>Cement concrete flooring 1:2:4 (1 cement : 2 coarse sand : 4 graded stone aggregate) finished with a floating coat of neat cement, including cement slurry, but excluding the cost of nosing of steps etc. complete. 40 mm thick with 20 mm nominal size stone aggregate (11.3.1)</t>
  </si>
  <si>
    <t>Providing and laying rectified Glazed Ceramic floor tiles of size 300x300 mm or more (thickness to be specified by the manufacturer), of 1st quality conforming to IS : 15622, of approved make, in all colours, shades, except White, Ivory, Grey, Fume Red Brown, laid on 20 mm thick Cement Mortar 1:4 (1 Cement : 4 Coarse sand), jointing with grey cement slurry @ 3.3 kg/ sqm including pointing the joints with white cement and matching pigments etc., complete. (11.40)</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</si>
  <si>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 (10.28)</t>
  </si>
  <si>
    <t>Providing and laying in position cement concrete of specified grade excluding the cost of centering and shuttering - All work up to plinth level : 1:2:4 (1 cement : 2 coarse sand (zone-III) : 4 graded stone aggregate 20 mm nominal size) (4.1.3)</t>
  </si>
  <si>
    <t>1:4:8 (1 Cement : 4 coarse sand (zone-III) : 8 graded stone
aggregate 40 mm nominal size) (4.1.8)</t>
  </si>
  <si>
    <t>Painting with synthetic enamel paint of approved brand and
manufacture of required colour to give an even shade : One or more coats on old work (13.99.1)</t>
  </si>
  <si>
    <t>Providing and laying gang saw cut 18 mm thick, mirror polished pre moulded and pre polished machine cut granite stone of required size and shape of approved shade, colour and texture in footpath, flooring cut granite stone of required size and shape of approved shade, colour and texture in footpath, flooring in road side plazas and similar locations, laid over 20mm thick base of cement mortar 1:4 (1cement
: 4 coarse sand) including grouting the joints with white cement mixed with matching pigment, epoxy touch ups etc. complete as per direction of Engineer-in-Charge. With granite stone of area less than 0.50 sqm. (16.86.1)</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</si>
  <si>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(15.60)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</si>
</sst>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0.00;[Red]#,##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sz val="12"/>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Fill="1" applyBorder="1" applyAlignment="1">
      <alignment horizontal="justify" vertical="justify" wrapText="1" shrinkToFit="1"/>
    </xf>
    <xf numFmtId="0" fontId="25" fillId="0" borderId="21" xfId="0" applyFont="1" applyFill="1" applyBorder="1" applyAlignment="1">
      <alignment horizontal="justify" vertical="top" wrapText="1" shrinkToFit="1"/>
    </xf>
    <xf numFmtId="0" fontId="25" fillId="0" borderId="21" xfId="0" applyFont="1" applyFill="1" applyBorder="1" applyAlignment="1">
      <alignment horizontal="justify" vertical="justify" wrapText="1"/>
    </xf>
    <xf numFmtId="0" fontId="25" fillId="0" borderId="21" xfId="0" applyFont="1" applyFill="1" applyBorder="1" applyAlignment="1">
      <alignment horizontal="center" wrapText="1"/>
    </xf>
    <xf numFmtId="175" fontId="43" fillId="0" borderId="21" xfId="0" applyNumberFormat="1" applyFont="1" applyFill="1" applyBorder="1" applyAlignment="1">
      <alignment horizontal="left"/>
    </xf>
    <xf numFmtId="175" fontId="44" fillId="0" borderId="21" xfId="0" applyNumberFormat="1" applyFont="1" applyFill="1" applyBorder="1" applyAlignment="1">
      <alignment horizontal="center" vertical="center"/>
    </xf>
    <xf numFmtId="0" fontId="25" fillId="0" borderId="21" xfId="0" applyFont="1" applyFill="1" applyBorder="1" applyAlignment="1">
      <alignment horizontal="center" wrapText="1" shrinkToFi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7"/>
  <sheetViews>
    <sheetView showGridLines="0" zoomScale="70" zoomScaleNormal="70" zoomScalePageLayoutView="0" workbookViewId="0" topLeftCell="A1">
      <selection activeCell="A5" sqref="A5:BC5"/>
    </sheetView>
  </sheetViews>
  <sheetFormatPr defaultColWidth="9.140625" defaultRowHeight="15"/>
  <cols>
    <col min="1" max="1" width="17.140625" style="1" customWidth="1"/>
    <col min="2" max="2" width="84.28125" style="1" customWidth="1"/>
    <col min="3" max="3" width="37.421875" style="1" hidden="1" customWidth="1"/>
    <col min="4" max="4" width="16.140625" style="1" customWidth="1"/>
    <col min="5" max="5" width="14.140625" style="1" customWidth="1"/>
    <col min="6" max="6" width="15.57421875" style="1" customWidth="1"/>
    <col min="7" max="7" width="10.28125" style="1" hidden="1" customWidth="1"/>
    <col min="8" max="8" width="7.140625" style="1" hidden="1" customWidth="1"/>
    <col min="9" max="9" width="11.28125" style="1" hidden="1" customWidth="1"/>
    <col min="10" max="10" width="12.28125" style="1" hidden="1" customWidth="1"/>
    <col min="11" max="11" width="17.140625" style="1" hidden="1" customWidth="1"/>
    <col min="12" max="12" width="13.00390625" style="1" hidden="1" customWidth="1"/>
    <col min="13" max="13" width="29.00390625" style="1" hidden="1" customWidth="1"/>
    <col min="14" max="14" width="13.140625" style="2" hidden="1" customWidth="1"/>
    <col min="15" max="15" width="10.28125" style="1" hidden="1" customWidth="1"/>
    <col min="16" max="17" width="13.00390625" style="1" hidden="1" customWidth="1"/>
    <col min="18" max="19" width="7.140625" style="1" hidden="1" customWidth="1"/>
    <col min="20" max="20" width="10.28125" style="1" hidden="1" customWidth="1"/>
    <col min="21" max="21" width="22.28125" style="1" hidden="1" customWidth="1"/>
    <col min="22" max="22" width="23.57421875" style="1" hidden="1" customWidth="1"/>
    <col min="23" max="23" width="10.28125" style="1" hidden="1" customWidth="1"/>
    <col min="24" max="25" width="7.140625" style="1" hidden="1" customWidth="1"/>
    <col min="26" max="29" width="10.28125" style="1" hidden="1" customWidth="1"/>
    <col min="30" max="31" width="7.140625" style="1" hidden="1" customWidth="1"/>
    <col min="32" max="35" width="10.28125" style="1" hidden="1" customWidth="1"/>
    <col min="36" max="37" width="7.140625" style="1" hidden="1" customWidth="1"/>
    <col min="38" max="41" width="10.28125" style="1" hidden="1" customWidth="1"/>
    <col min="42" max="43" width="7.140625" style="1" hidden="1" customWidth="1"/>
    <col min="44" max="45" width="10.28125" style="1" hidden="1" customWidth="1"/>
    <col min="46" max="47" width="12.28125" style="1" hidden="1" customWidth="1"/>
    <col min="48" max="49" width="7.140625" style="1" hidden="1" customWidth="1"/>
    <col min="50" max="51" width="12.28125" style="1" hidden="1" customWidth="1"/>
    <col min="52" max="52" width="7.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2" t="str">
        <f>B2&amp;" BoQ"</f>
        <v>Percentage BoQ</v>
      </c>
      <c r="B1" s="82"/>
      <c r="C1" s="82"/>
      <c r="D1" s="82"/>
      <c r="E1" s="82"/>
      <c r="F1" s="82"/>
      <c r="G1" s="82"/>
      <c r="H1" s="82"/>
      <c r="I1" s="82"/>
      <c r="J1" s="82"/>
      <c r="K1" s="82"/>
      <c r="L1" s="82"/>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3" t="s">
        <v>109</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61.5" customHeight="1">
      <c r="A5" s="83" t="s">
        <v>110</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27" customHeight="1">
      <c r="A6" s="83" t="s">
        <v>111</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13.5"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54.75">
      <c r="A8" s="11" t="s">
        <v>66</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13.5">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77</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79</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79</v>
      </c>
      <c r="IC13" s="38" t="s">
        <v>34</v>
      </c>
      <c r="IE13" s="39"/>
      <c r="IF13" s="39" t="s">
        <v>35</v>
      </c>
      <c r="IG13" s="39" t="s">
        <v>36</v>
      </c>
      <c r="IH13" s="39">
        <v>10</v>
      </c>
      <c r="II13" s="39" t="s">
        <v>37</v>
      </c>
    </row>
    <row r="14" spans="1:243" s="38" customFormat="1" ht="50.25" customHeight="1">
      <c r="A14" s="22">
        <v>1</v>
      </c>
      <c r="B14" s="79" t="s">
        <v>112</v>
      </c>
      <c r="C14" s="24" t="s">
        <v>38</v>
      </c>
      <c r="D14" s="78">
        <v>1</v>
      </c>
      <c r="E14" s="91" t="s">
        <v>161</v>
      </c>
      <c r="F14" s="78">
        <v>1737.45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1737.45</v>
      </c>
      <c r="BB14" s="48">
        <f aca="true" t="shared" si="2" ref="BB14:BB24">BA14+SUM(N14:AZ14)</f>
        <v>1737.45</v>
      </c>
      <c r="BC14" s="37" t="str">
        <f aca="true" t="shared" si="3" ref="BC14:BC24">SpellNumber(L14,BB14)</f>
        <v>INR  One Thousand Seven Hundred &amp; Thirty Seven  and Paise Forty Five Only</v>
      </c>
      <c r="IA14" s="38">
        <v>1</v>
      </c>
      <c r="IB14" s="77" t="s">
        <v>173</v>
      </c>
      <c r="IC14" s="38" t="s">
        <v>38</v>
      </c>
      <c r="ID14" s="38">
        <v>1</v>
      </c>
      <c r="IE14" s="39" t="s">
        <v>161</v>
      </c>
      <c r="IF14" s="39" t="s">
        <v>42</v>
      </c>
      <c r="IG14" s="39" t="s">
        <v>36</v>
      </c>
      <c r="IH14" s="39">
        <v>123.223</v>
      </c>
      <c r="II14" s="39" t="s">
        <v>39</v>
      </c>
    </row>
    <row r="15" spans="1:243" s="38" customFormat="1" ht="38.25" customHeight="1">
      <c r="A15" s="22">
        <v>2</v>
      </c>
      <c r="B15" s="79" t="s">
        <v>113</v>
      </c>
      <c r="C15" s="24" t="s">
        <v>43</v>
      </c>
      <c r="D15" s="78">
        <v>1</v>
      </c>
      <c r="E15" s="91" t="s">
        <v>161</v>
      </c>
      <c r="F15" s="78">
        <v>1469.9</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1469.9</v>
      </c>
      <c r="BB15" s="48">
        <f t="shared" si="2"/>
        <v>1469.9</v>
      </c>
      <c r="BC15" s="37" t="str">
        <f t="shared" si="3"/>
        <v>INR  One Thousand Four Hundred &amp; Sixty Nine  and Paise Ninety Only</v>
      </c>
      <c r="IA15" s="38">
        <v>2</v>
      </c>
      <c r="IB15" s="77" t="s">
        <v>174</v>
      </c>
      <c r="IC15" s="38" t="s">
        <v>43</v>
      </c>
      <c r="ID15" s="38">
        <v>1</v>
      </c>
      <c r="IE15" s="39" t="s">
        <v>161</v>
      </c>
      <c r="IF15" s="39" t="s">
        <v>44</v>
      </c>
      <c r="IG15" s="39" t="s">
        <v>45</v>
      </c>
      <c r="IH15" s="39">
        <v>213</v>
      </c>
      <c r="II15" s="39" t="s">
        <v>39</v>
      </c>
    </row>
    <row r="16" spans="1:243" s="38" customFormat="1" ht="69" customHeight="1">
      <c r="A16" s="22">
        <v>3</v>
      </c>
      <c r="B16" s="88" t="s">
        <v>114</v>
      </c>
      <c r="C16" s="24" t="s">
        <v>46</v>
      </c>
      <c r="D16" s="78">
        <v>2</v>
      </c>
      <c r="E16" s="94" t="s">
        <v>162</v>
      </c>
      <c r="F16" s="78">
        <v>9763.8</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19527.6</v>
      </c>
      <c r="BB16" s="48">
        <f t="shared" si="2"/>
        <v>19527.6</v>
      </c>
      <c r="BC16" s="37" t="str">
        <f t="shared" si="3"/>
        <v>INR  Nineteen Thousand Five Hundred &amp; Twenty Seven  and Paise Sixty Only</v>
      </c>
      <c r="IA16" s="38">
        <v>3</v>
      </c>
      <c r="IB16" s="77" t="s">
        <v>175</v>
      </c>
      <c r="IC16" s="38" t="s">
        <v>46</v>
      </c>
      <c r="ID16" s="38">
        <v>2</v>
      </c>
      <c r="IE16" s="39" t="s">
        <v>162</v>
      </c>
      <c r="IF16" s="39" t="s">
        <v>35</v>
      </c>
      <c r="IG16" s="39" t="s">
        <v>47</v>
      </c>
      <c r="IH16" s="39">
        <v>10</v>
      </c>
      <c r="II16" s="39" t="s">
        <v>39</v>
      </c>
    </row>
    <row r="17" spans="1:243" s="38" customFormat="1" ht="40.5" customHeight="1">
      <c r="A17" s="22">
        <v>4</v>
      </c>
      <c r="B17" s="89" t="s">
        <v>115</v>
      </c>
      <c r="C17" s="24" t="s">
        <v>48</v>
      </c>
      <c r="D17" s="78">
        <v>157</v>
      </c>
      <c r="E17" s="94" t="s">
        <v>163</v>
      </c>
      <c r="F17" s="78">
        <v>83.5</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13109.5</v>
      </c>
      <c r="BB17" s="48">
        <f t="shared" si="2"/>
        <v>13109.5</v>
      </c>
      <c r="BC17" s="37" t="str">
        <f t="shared" si="3"/>
        <v>INR  Thirteen Thousand One Hundred &amp; Nine  and Paise Fifty Only</v>
      </c>
      <c r="IA17" s="38">
        <v>4</v>
      </c>
      <c r="IB17" s="77" t="s">
        <v>176</v>
      </c>
      <c r="IC17" s="38" t="s">
        <v>48</v>
      </c>
      <c r="ID17" s="38">
        <v>157</v>
      </c>
      <c r="IE17" s="39" t="s">
        <v>163</v>
      </c>
      <c r="IF17" s="39" t="s">
        <v>49</v>
      </c>
      <c r="IG17" s="39" t="s">
        <v>50</v>
      </c>
      <c r="IH17" s="39">
        <v>10</v>
      </c>
      <c r="II17" s="39" t="s">
        <v>39</v>
      </c>
    </row>
    <row r="18" spans="1:243" s="38" customFormat="1" ht="30" customHeight="1">
      <c r="A18" s="22">
        <v>5</v>
      </c>
      <c r="B18" s="89" t="s">
        <v>116</v>
      </c>
      <c r="C18" s="24" t="s">
        <v>51</v>
      </c>
      <c r="D18" s="78">
        <v>5</v>
      </c>
      <c r="E18" s="94" t="s">
        <v>68</v>
      </c>
      <c r="F18" s="78">
        <v>552.05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2760.25</v>
      </c>
      <c r="BB18" s="48">
        <f t="shared" si="2"/>
        <v>2760.25</v>
      </c>
      <c r="BC18" s="37" t="str">
        <f t="shared" si="3"/>
        <v>INR  Two Thousand Seven Hundred &amp; Sixty  and Paise Twenty Five Only</v>
      </c>
      <c r="IA18" s="38">
        <v>5</v>
      </c>
      <c r="IB18" s="77" t="s">
        <v>177</v>
      </c>
      <c r="IC18" s="38" t="s">
        <v>51</v>
      </c>
      <c r="ID18" s="38">
        <v>5</v>
      </c>
      <c r="IE18" s="39" t="s">
        <v>68</v>
      </c>
      <c r="IF18" s="39" t="s">
        <v>42</v>
      </c>
      <c r="IG18" s="39" t="s">
        <v>36</v>
      </c>
      <c r="IH18" s="39">
        <v>123.223</v>
      </c>
      <c r="II18" s="39" t="s">
        <v>39</v>
      </c>
    </row>
    <row r="19" spans="1:243" s="38" customFormat="1" ht="57" customHeight="1">
      <c r="A19" s="22">
        <v>6</v>
      </c>
      <c r="B19" s="89" t="s">
        <v>117</v>
      </c>
      <c r="C19" s="24" t="s">
        <v>52</v>
      </c>
      <c r="D19" s="78">
        <v>3</v>
      </c>
      <c r="E19" s="94" t="s">
        <v>161</v>
      </c>
      <c r="F19" s="78">
        <v>7590.45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22771.35</v>
      </c>
      <c r="BB19" s="48">
        <f t="shared" si="2"/>
        <v>22771.35</v>
      </c>
      <c r="BC19" s="37" t="str">
        <f t="shared" si="3"/>
        <v>INR  Twenty Two Thousand Seven Hundred &amp; Seventy One  and Paise Thirty Five Only</v>
      </c>
      <c r="IA19" s="38">
        <v>6</v>
      </c>
      <c r="IB19" s="77" t="s">
        <v>178</v>
      </c>
      <c r="IC19" s="38" t="s">
        <v>52</v>
      </c>
      <c r="ID19" s="38">
        <v>3</v>
      </c>
      <c r="IE19" s="39" t="s">
        <v>161</v>
      </c>
      <c r="IF19" s="39" t="s">
        <v>44</v>
      </c>
      <c r="IG19" s="39" t="s">
        <v>45</v>
      </c>
      <c r="IH19" s="39">
        <v>213</v>
      </c>
      <c r="II19" s="39" t="s">
        <v>39</v>
      </c>
    </row>
    <row r="20" spans="1:243" s="38" customFormat="1" ht="54" customHeight="1">
      <c r="A20" s="22">
        <v>7</v>
      </c>
      <c r="B20" s="89" t="s">
        <v>118</v>
      </c>
      <c r="C20" s="24" t="s">
        <v>53</v>
      </c>
      <c r="D20" s="78">
        <v>8</v>
      </c>
      <c r="E20" s="94" t="s">
        <v>68</v>
      </c>
      <c r="F20" s="78">
        <v>932.1</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7456.8</v>
      </c>
      <c r="BB20" s="48">
        <f t="shared" si="2"/>
        <v>7456.8</v>
      </c>
      <c r="BC20" s="37" t="str">
        <f t="shared" si="3"/>
        <v>INR  Seven Thousand Four Hundred &amp; Fifty Six  and Paise Eighty Only</v>
      </c>
      <c r="IA20" s="38">
        <v>7</v>
      </c>
      <c r="IB20" s="77" t="s">
        <v>179</v>
      </c>
      <c r="IC20" s="38" t="s">
        <v>53</v>
      </c>
      <c r="ID20" s="38">
        <v>8</v>
      </c>
      <c r="IE20" s="39" t="s">
        <v>68</v>
      </c>
      <c r="IF20" s="39" t="s">
        <v>35</v>
      </c>
      <c r="IG20" s="39" t="s">
        <v>47</v>
      </c>
      <c r="IH20" s="39">
        <v>10</v>
      </c>
      <c r="II20" s="39" t="s">
        <v>39</v>
      </c>
    </row>
    <row r="21" spans="1:243" s="38" customFormat="1" ht="35.25" customHeight="1">
      <c r="A21" s="22">
        <v>8</v>
      </c>
      <c r="B21" s="79" t="s">
        <v>119</v>
      </c>
      <c r="C21" s="24" t="s">
        <v>54</v>
      </c>
      <c r="D21" s="78">
        <v>88</v>
      </c>
      <c r="E21" s="91" t="s">
        <v>68</v>
      </c>
      <c r="F21" s="78">
        <v>263.55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23192.4</v>
      </c>
      <c r="BB21" s="48">
        <f t="shared" si="2"/>
        <v>23192.4</v>
      </c>
      <c r="BC21" s="37" t="str">
        <f t="shared" si="3"/>
        <v>INR  Twenty Three Thousand One Hundred &amp; Ninety Two  and Paise Forty Only</v>
      </c>
      <c r="IA21" s="38">
        <v>8</v>
      </c>
      <c r="IB21" s="38" t="s">
        <v>180</v>
      </c>
      <c r="IC21" s="38" t="s">
        <v>54</v>
      </c>
      <c r="ID21" s="38">
        <v>88</v>
      </c>
      <c r="IE21" s="39" t="s">
        <v>68</v>
      </c>
      <c r="IF21" s="39" t="s">
        <v>49</v>
      </c>
      <c r="IG21" s="39" t="s">
        <v>50</v>
      </c>
      <c r="IH21" s="39">
        <v>10</v>
      </c>
      <c r="II21" s="39" t="s">
        <v>39</v>
      </c>
    </row>
    <row r="22" spans="1:243" s="38" customFormat="1" ht="36.75" customHeight="1">
      <c r="A22" s="22">
        <v>9</v>
      </c>
      <c r="B22" s="79" t="s">
        <v>120</v>
      </c>
      <c r="C22" s="24" t="s">
        <v>55</v>
      </c>
      <c r="D22" s="78">
        <v>8</v>
      </c>
      <c r="E22" s="91" t="s">
        <v>68</v>
      </c>
      <c r="F22" s="78">
        <v>303.9</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2431.2</v>
      </c>
      <c r="BB22" s="48">
        <f t="shared" si="2"/>
        <v>2431.2</v>
      </c>
      <c r="BC22" s="37" t="str">
        <f t="shared" si="3"/>
        <v>INR  Two Thousand Four Hundred &amp; Thirty One  and Paise Twenty Only</v>
      </c>
      <c r="IA22" s="38">
        <v>9</v>
      </c>
      <c r="IB22" s="77" t="s">
        <v>181</v>
      </c>
      <c r="IC22" s="38" t="s">
        <v>55</v>
      </c>
      <c r="ID22" s="38">
        <v>8</v>
      </c>
      <c r="IE22" s="39" t="s">
        <v>68</v>
      </c>
      <c r="IF22" s="39" t="s">
        <v>42</v>
      </c>
      <c r="IG22" s="39" t="s">
        <v>36</v>
      </c>
      <c r="IH22" s="39">
        <v>123.223</v>
      </c>
      <c r="II22" s="39" t="s">
        <v>39</v>
      </c>
    </row>
    <row r="23" spans="1:243" s="38" customFormat="1" ht="77.25" customHeight="1">
      <c r="A23" s="22">
        <v>10</v>
      </c>
      <c r="B23" s="79" t="s">
        <v>121</v>
      </c>
      <c r="C23" s="24" t="s">
        <v>56</v>
      </c>
      <c r="D23" s="78">
        <v>7</v>
      </c>
      <c r="E23" s="91" t="s">
        <v>68</v>
      </c>
      <c r="F23" s="78">
        <v>1500.55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10503.85</v>
      </c>
      <c r="BB23" s="48">
        <f t="shared" si="2"/>
        <v>10503.85</v>
      </c>
      <c r="BC23" s="37" t="str">
        <f t="shared" si="3"/>
        <v>INR  Ten Thousand Five Hundred &amp; Three  and Paise Eighty Five Only</v>
      </c>
      <c r="IA23" s="38">
        <v>10</v>
      </c>
      <c r="IB23" s="77" t="s">
        <v>182</v>
      </c>
      <c r="IC23" s="38" t="s">
        <v>56</v>
      </c>
      <c r="ID23" s="38">
        <v>7</v>
      </c>
      <c r="IE23" s="39" t="s">
        <v>68</v>
      </c>
      <c r="IF23" s="39" t="s">
        <v>44</v>
      </c>
      <c r="IG23" s="39" t="s">
        <v>45</v>
      </c>
      <c r="IH23" s="39">
        <v>213</v>
      </c>
      <c r="II23" s="39" t="s">
        <v>39</v>
      </c>
    </row>
    <row r="24" spans="1:243" s="38" customFormat="1" ht="135" customHeight="1">
      <c r="A24" s="22">
        <v>11</v>
      </c>
      <c r="B24" s="79" t="s">
        <v>122</v>
      </c>
      <c r="C24" s="24" t="s">
        <v>57</v>
      </c>
      <c r="D24" s="78">
        <v>90</v>
      </c>
      <c r="E24" s="94" t="s">
        <v>163</v>
      </c>
      <c r="F24" s="78">
        <v>423.95</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38155.5</v>
      </c>
      <c r="BB24" s="48">
        <f t="shared" si="2"/>
        <v>38155.5</v>
      </c>
      <c r="BC24" s="37" t="str">
        <f t="shared" si="3"/>
        <v>INR  Thirty Eight Thousand One Hundred &amp; Fifty Five  and Paise Fifty Only</v>
      </c>
      <c r="IA24" s="38">
        <v>11</v>
      </c>
      <c r="IB24" s="77" t="s">
        <v>183</v>
      </c>
      <c r="IC24" s="38" t="s">
        <v>57</v>
      </c>
      <c r="ID24" s="38">
        <v>90</v>
      </c>
      <c r="IE24" s="39" t="s">
        <v>163</v>
      </c>
      <c r="IF24" s="39" t="s">
        <v>35</v>
      </c>
      <c r="IG24" s="39" t="s">
        <v>47</v>
      </c>
      <c r="IH24" s="39">
        <v>10</v>
      </c>
      <c r="II24" s="39" t="s">
        <v>39</v>
      </c>
    </row>
    <row r="25" spans="1:243" s="38" customFormat="1" ht="87" customHeight="1">
      <c r="A25" s="22">
        <v>12</v>
      </c>
      <c r="B25" s="89" t="s">
        <v>123</v>
      </c>
      <c r="C25" s="24" t="s">
        <v>78</v>
      </c>
      <c r="D25" s="78">
        <v>6</v>
      </c>
      <c r="E25" s="94" t="s">
        <v>68</v>
      </c>
      <c r="F25" s="78">
        <v>997.7</v>
      </c>
      <c r="G25" s="41"/>
      <c r="H25" s="41"/>
      <c r="I25" s="40" t="s">
        <v>40</v>
      </c>
      <c r="J25" s="43">
        <f aca="true" t="shared" si="4" ref="J25:J38">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8">total_amount_ba($B$2,$D$2,D25,F25,J25,K25,M25)</f>
        <v>5986.2</v>
      </c>
      <c r="BB25" s="48">
        <f aca="true" t="shared" si="6" ref="BB25:BB38">BA25+SUM(N25:AZ25)</f>
        <v>5986.2</v>
      </c>
      <c r="BC25" s="37" t="str">
        <f aca="true" t="shared" si="7" ref="BC25:BC38">SpellNumber(L25,BB25)</f>
        <v>INR  Five Thousand Nine Hundred &amp; Eighty Six  and Paise Twenty Only</v>
      </c>
      <c r="IA25" s="38">
        <v>12</v>
      </c>
      <c r="IB25" s="77" t="s">
        <v>184</v>
      </c>
      <c r="IC25" s="38" t="s">
        <v>78</v>
      </c>
      <c r="ID25" s="38">
        <v>6</v>
      </c>
      <c r="IE25" s="39" t="s">
        <v>68</v>
      </c>
      <c r="IF25" s="39" t="s">
        <v>42</v>
      </c>
      <c r="IG25" s="39" t="s">
        <v>36</v>
      </c>
      <c r="IH25" s="39">
        <v>123.223</v>
      </c>
      <c r="II25" s="39" t="s">
        <v>39</v>
      </c>
    </row>
    <row r="26" spans="1:243" s="38" customFormat="1" ht="62.25" customHeight="1">
      <c r="A26" s="22">
        <v>13</v>
      </c>
      <c r="B26" s="89" t="s">
        <v>124</v>
      </c>
      <c r="C26" s="24" t="s">
        <v>58</v>
      </c>
      <c r="D26" s="78">
        <v>8</v>
      </c>
      <c r="E26" s="91" t="s">
        <v>68</v>
      </c>
      <c r="F26" s="78">
        <v>1296.4</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10371.2</v>
      </c>
      <c r="BB26" s="48">
        <f t="shared" si="6"/>
        <v>10371.2</v>
      </c>
      <c r="BC26" s="37" t="str">
        <f t="shared" si="7"/>
        <v>INR  Ten Thousand Three Hundred &amp; Seventy One  and Paise Twenty Only</v>
      </c>
      <c r="IA26" s="38">
        <v>13</v>
      </c>
      <c r="IB26" s="77" t="s">
        <v>185</v>
      </c>
      <c r="IC26" s="38" t="s">
        <v>58</v>
      </c>
      <c r="ID26" s="38">
        <v>8</v>
      </c>
      <c r="IE26" s="39" t="s">
        <v>68</v>
      </c>
      <c r="IF26" s="39" t="s">
        <v>44</v>
      </c>
      <c r="IG26" s="39" t="s">
        <v>45</v>
      </c>
      <c r="IH26" s="39">
        <v>213</v>
      </c>
      <c r="II26" s="39" t="s">
        <v>39</v>
      </c>
    </row>
    <row r="27" spans="1:243" s="38" customFormat="1" ht="42.75" customHeight="1">
      <c r="A27" s="22">
        <v>14</v>
      </c>
      <c r="B27" s="79" t="s">
        <v>125</v>
      </c>
      <c r="C27" s="24" t="s">
        <v>59</v>
      </c>
      <c r="D27" s="78">
        <v>8</v>
      </c>
      <c r="E27" s="91" t="s">
        <v>164</v>
      </c>
      <c r="F27" s="78">
        <v>59.65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477.2</v>
      </c>
      <c r="BB27" s="48">
        <f t="shared" si="6"/>
        <v>477.2</v>
      </c>
      <c r="BC27" s="37" t="str">
        <f t="shared" si="7"/>
        <v>INR  Four Hundred &amp; Seventy Seven  and Paise Twenty Only</v>
      </c>
      <c r="IA27" s="38">
        <v>14</v>
      </c>
      <c r="IB27" s="77" t="s">
        <v>186</v>
      </c>
      <c r="IC27" s="38" t="s">
        <v>59</v>
      </c>
      <c r="ID27" s="38">
        <v>8</v>
      </c>
      <c r="IE27" s="39" t="s">
        <v>164</v>
      </c>
      <c r="IF27" s="39" t="s">
        <v>35</v>
      </c>
      <c r="IG27" s="39" t="s">
        <v>47</v>
      </c>
      <c r="IH27" s="39">
        <v>10</v>
      </c>
      <c r="II27" s="39" t="s">
        <v>39</v>
      </c>
    </row>
    <row r="28" spans="1:243" s="38" customFormat="1" ht="39" customHeight="1">
      <c r="A28" s="22">
        <v>15</v>
      </c>
      <c r="B28" s="89" t="s">
        <v>126</v>
      </c>
      <c r="C28" s="24" t="s">
        <v>60</v>
      </c>
      <c r="D28" s="78">
        <v>2</v>
      </c>
      <c r="E28" s="91" t="s">
        <v>39</v>
      </c>
      <c r="F28" s="78">
        <v>458.55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917.1</v>
      </c>
      <c r="BB28" s="48">
        <f t="shared" si="6"/>
        <v>917.1</v>
      </c>
      <c r="BC28" s="37" t="str">
        <f t="shared" si="7"/>
        <v>INR  Nine Hundred &amp; Seventeen  and Paise Ten Only</v>
      </c>
      <c r="IA28" s="38">
        <v>15</v>
      </c>
      <c r="IB28" s="77" t="s">
        <v>187</v>
      </c>
      <c r="IC28" s="38" t="s">
        <v>60</v>
      </c>
      <c r="ID28" s="38">
        <v>2</v>
      </c>
      <c r="IE28" s="39" t="s">
        <v>39</v>
      </c>
      <c r="IF28" s="39" t="s">
        <v>49</v>
      </c>
      <c r="IG28" s="39" t="s">
        <v>50</v>
      </c>
      <c r="IH28" s="39">
        <v>10</v>
      </c>
      <c r="II28" s="39" t="s">
        <v>39</v>
      </c>
    </row>
    <row r="29" spans="1:243" s="38" customFormat="1" ht="57" customHeight="1">
      <c r="A29" s="22">
        <v>16</v>
      </c>
      <c r="B29" s="79" t="s">
        <v>127</v>
      </c>
      <c r="C29" s="24" t="s">
        <v>61</v>
      </c>
      <c r="D29" s="78">
        <v>4</v>
      </c>
      <c r="E29" s="91" t="s">
        <v>39</v>
      </c>
      <c r="F29" s="78">
        <v>851.6</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3406.4</v>
      </c>
      <c r="BB29" s="48">
        <f t="shared" si="6"/>
        <v>3406.4</v>
      </c>
      <c r="BC29" s="37" t="str">
        <f t="shared" si="7"/>
        <v>INR  Three Thousand Four Hundred &amp; Six  and Paise Forty Only</v>
      </c>
      <c r="IA29" s="38">
        <v>16</v>
      </c>
      <c r="IB29" s="77" t="s">
        <v>188</v>
      </c>
      <c r="IC29" s="38" t="s">
        <v>61</v>
      </c>
      <c r="ID29" s="38">
        <v>4</v>
      </c>
      <c r="IE29" s="39" t="s">
        <v>39</v>
      </c>
      <c r="IF29" s="39" t="s">
        <v>44</v>
      </c>
      <c r="IG29" s="39" t="s">
        <v>63</v>
      </c>
      <c r="IH29" s="39">
        <v>10</v>
      </c>
      <c r="II29" s="39" t="s">
        <v>39</v>
      </c>
    </row>
    <row r="30" spans="1:243" s="38" customFormat="1" ht="47.25" customHeight="1">
      <c r="A30" s="22">
        <v>17</v>
      </c>
      <c r="B30" s="79" t="s">
        <v>128</v>
      </c>
      <c r="C30" s="24" t="s">
        <v>62</v>
      </c>
      <c r="D30" s="78">
        <v>4</v>
      </c>
      <c r="E30" s="91" t="s">
        <v>164</v>
      </c>
      <c r="F30" s="78">
        <v>62.05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248.2</v>
      </c>
      <c r="BB30" s="48">
        <f t="shared" si="6"/>
        <v>248.2</v>
      </c>
      <c r="BC30" s="37" t="str">
        <f t="shared" si="7"/>
        <v>INR  Two Hundred &amp; Forty Eight  and Paise Twenty Only</v>
      </c>
      <c r="IA30" s="38">
        <v>17</v>
      </c>
      <c r="IB30" s="77" t="s">
        <v>189</v>
      </c>
      <c r="IC30" s="38" t="s">
        <v>62</v>
      </c>
      <c r="ID30" s="38">
        <v>4</v>
      </c>
      <c r="IE30" s="39" t="s">
        <v>164</v>
      </c>
      <c r="IF30" s="39" t="s">
        <v>44</v>
      </c>
      <c r="IG30" s="39" t="s">
        <v>63</v>
      </c>
      <c r="IH30" s="39">
        <v>10</v>
      </c>
      <c r="II30" s="39" t="s">
        <v>39</v>
      </c>
    </row>
    <row r="31" spans="1:243" s="38" customFormat="1" ht="56.25" customHeight="1">
      <c r="A31" s="22">
        <v>18</v>
      </c>
      <c r="B31" s="79" t="s">
        <v>129</v>
      </c>
      <c r="C31" s="24" t="s">
        <v>69</v>
      </c>
      <c r="D31" s="78">
        <v>4</v>
      </c>
      <c r="E31" s="94" t="s">
        <v>39</v>
      </c>
      <c r="F31" s="78">
        <v>103.55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414.2</v>
      </c>
      <c r="BB31" s="48">
        <f t="shared" si="6"/>
        <v>414.2</v>
      </c>
      <c r="BC31" s="37" t="str">
        <f t="shared" si="7"/>
        <v>INR  Four Hundred &amp; Fourteen  and Paise Twenty Only</v>
      </c>
      <c r="IA31" s="38">
        <v>18</v>
      </c>
      <c r="IB31" s="77" t="s">
        <v>190</v>
      </c>
      <c r="IC31" s="38" t="s">
        <v>69</v>
      </c>
      <c r="ID31" s="38">
        <v>4</v>
      </c>
      <c r="IE31" s="39" t="s">
        <v>39</v>
      </c>
      <c r="IF31" s="39" t="s">
        <v>44</v>
      </c>
      <c r="IG31" s="39" t="s">
        <v>63</v>
      </c>
      <c r="IH31" s="39">
        <v>10</v>
      </c>
      <c r="II31" s="39" t="s">
        <v>39</v>
      </c>
    </row>
    <row r="32" spans="1:243" s="38" customFormat="1" ht="48" customHeight="1">
      <c r="A32" s="22">
        <v>19</v>
      </c>
      <c r="B32" s="89" t="s">
        <v>130</v>
      </c>
      <c r="C32" s="24" t="s">
        <v>70</v>
      </c>
      <c r="D32" s="78">
        <v>12</v>
      </c>
      <c r="E32" s="91" t="s">
        <v>68</v>
      </c>
      <c r="F32" s="78">
        <v>164.7</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1976.4</v>
      </c>
      <c r="BB32" s="48">
        <f>BA32+SUM(N32:AZ32)</f>
        <v>1976.4</v>
      </c>
      <c r="BC32" s="37" t="str">
        <f>SpellNumber(L32,BB32)</f>
        <v>INR  One Thousand Nine Hundred &amp; Seventy Six  and Paise Forty Only</v>
      </c>
      <c r="IA32" s="38">
        <v>19</v>
      </c>
      <c r="IB32" s="77" t="s">
        <v>191</v>
      </c>
      <c r="IC32" s="38" t="s">
        <v>70</v>
      </c>
      <c r="ID32" s="38">
        <v>12</v>
      </c>
      <c r="IE32" s="39" t="s">
        <v>68</v>
      </c>
      <c r="IF32" s="39" t="s">
        <v>44</v>
      </c>
      <c r="IG32" s="39" t="s">
        <v>63</v>
      </c>
      <c r="IH32" s="39">
        <v>10</v>
      </c>
      <c r="II32" s="39" t="s">
        <v>39</v>
      </c>
    </row>
    <row r="33" spans="1:243" s="38" customFormat="1" ht="39" customHeight="1">
      <c r="A33" s="22">
        <v>20</v>
      </c>
      <c r="B33" s="79" t="s">
        <v>131</v>
      </c>
      <c r="C33" s="24" t="s">
        <v>71</v>
      </c>
      <c r="D33" s="78">
        <v>187</v>
      </c>
      <c r="E33" s="91" t="s">
        <v>68</v>
      </c>
      <c r="F33" s="78">
        <v>121.55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22729.85</v>
      </c>
      <c r="BB33" s="48">
        <f t="shared" si="6"/>
        <v>22729.85</v>
      </c>
      <c r="BC33" s="37" t="str">
        <f t="shared" si="7"/>
        <v>INR  Twenty Two Thousand Seven Hundred &amp; Twenty Nine  and Paise Eighty Five Only</v>
      </c>
      <c r="IA33" s="38">
        <v>20</v>
      </c>
      <c r="IB33" s="77" t="s">
        <v>192</v>
      </c>
      <c r="IC33" s="38" t="s">
        <v>71</v>
      </c>
      <c r="ID33" s="38">
        <v>187</v>
      </c>
      <c r="IE33" s="39" t="s">
        <v>68</v>
      </c>
      <c r="IF33" s="39" t="s">
        <v>44</v>
      </c>
      <c r="IG33" s="39" t="s">
        <v>63</v>
      </c>
      <c r="IH33" s="39">
        <v>10</v>
      </c>
      <c r="II33" s="39" t="s">
        <v>39</v>
      </c>
    </row>
    <row r="34" spans="1:243" s="38" customFormat="1" ht="45.75" customHeight="1">
      <c r="A34" s="22">
        <v>21</v>
      </c>
      <c r="B34" s="79" t="s">
        <v>132</v>
      </c>
      <c r="C34" s="24" t="s">
        <v>72</v>
      </c>
      <c r="D34" s="78">
        <v>1181</v>
      </c>
      <c r="E34" s="91" t="s">
        <v>68</v>
      </c>
      <c r="F34" s="78">
        <v>18.25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21553.25</v>
      </c>
      <c r="BB34" s="48">
        <f t="shared" si="6"/>
        <v>21553.25</v>
      </c>
      <c r="BC34" s="37" t="str">
        <f t="shared" si="7"/>
        <v>INR  Twenty One Thousand Five Hundred &amp; Fifty Three  and Paise Twenty Five Only</v>
      </c>
      <c r="IA34" s="38">
        <v>21</v>
      </c>
      <c r="IB34" s="77" t="s">
        <v>193</v>
      </c>
      <c r="IC34" s="38" t="s">
        <v>72</v>
      </c>
      <c r="ID34" s="38">
        <v>1181</v>
      </c>
      <c r="IE34" s="39" t="s">
        <v>68</v>
      </c>
      <c r="IF34" s="39" t="s">
        <v>44</v>
      </c>
      <c r="IG34" s="39" t="s">
        <v>63</v>
      </c>
      <c r="IH34" s="39">
        <v>10</v>
      </c>
      <c r="II34" s="39" t="s">
        <v>39</v>
      </c>
    </row>
    <row r="35" spans="1:243" s="38" customFormat="1" ht="54" customHeight="1">
      <c r="A35" s="22">
        <v>22</v>
      </c>
      <c r="B35" s="79" t="s">
        <v>133</v>
      </c>
      <c r="C35" s="24" t="s">
        <v>73</v>
      </c>
      <c r="D35" s="78">
        <v>1181</v>
      </c>
      <c r="E35" s="91" t="s">
        <v>165</v>
      </c>
      <c r="F35" s="78">
        <v>115.15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135992.15</v>
      </c>
      <c r="BB35" s="48">
        <f t="shared" si="6"/>
        <v>135992.15</v>
      </c>
      <c r="BC35" s="37" t="str">
        <f t="shared" si="7"/>
        <v>INR  One Lakh Thirty Five Thousand Nine Hundred &amp; Ninety Two  and Paise Fifteen Only</v>
      </c>
      <c r="IA35" s="38">
        <v>22</v>
      </c>
      <c r="IB35" s="77" t="s">
        <v>194</v>
      </c>
      <c r="IC35" s="38" t="s">
        <v>73</v>
      </c>
      <c r="ID35" s="38">
        <v>1181</v>
      </c>
      <c r="IE35" s="39" t="s">
        <v>165</v>
      </c>
      <c r="IF35" s="39" t="s">
        <v>44</v>
      </c>
      <c r="IG35" s="39" t="s">
        <v>63</v>
      </c>
      <c r="IH35" s="39">
        <v>10</v>
      </c>
      <c r="II35" s="39" t="s">
        <v>39</v>
      </c>
    </row>
    <row r="36" spans="1:243" s="38" customFormat="1" ht="46.5" customHeight="1">
      <c r="A36" s="22">
        <v>23</v>
      </c>
      <c r="B36" s="79" t="s">
        <v>134</v>
      </c>
      <c r="C36" s="24" t="s">
        <v>74</v>
      </c>
      <c r="D36" s="78">
        <v>1181</v>
      </c>
      <c r="E36" s="91" t="s">
        <v>68</v>
      </c>
      <c r="F36" s="78">
        <v>153.45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181224.45</v>
      </c>
      <c r="BB36" s="48">
        <f t="shared" si="6"/>
        <v>181224.45</v>
      </c>
      <c r="BC36" s="37" t="str">
        <f t="shared" si="7"/>
        <v>INR  One Lakh Eighty One Thousand Two Hundred &amp; Twenty Four  and Paise Forty Five Only</v>
      </c>
      <c r="IA36" s="38">
        <v>23</v>
      </c>
      <c r="IB36" s="77" t="s">
        <v>195</v>
      </c>
      <c r="IC36" s="38" t="s">
        <v>74</v>
      </c>
      <c r="ID36" s="38">
        <v>1181</v>
      </c>
      <c r="IE36" s="39" t="s">
        <v>68</v>
      </c>
      <c r="IF36" s="39" t="s">
        <v>44</v>
      </c>
      <c r="IG36" s="39" t="s">
        <v>63</v>
      </c>
      <c r="IH36" s="39">
        <v>10</v>
      </c>
      <c r="II36" s="39" t="s">
        <v>39</v>
      </c>
    </row>
    <row r="37" spans="1:243" s="38" customFormat="1" ht="96" customHeight="1">
      <c r="A37" s="22">
        <v>24</v>
      </c>
      <c r="B37" s="79" t="s">
        <v>135</v>
      </c>
      <c r="C37" s="24" t="s">
        <v>75</v>
      </c>
      <c r="D37" s="78">
        <v>2</v>
      </c>
      <c r="E37" s="91" t="s">
        <v>68</v>
      </c>
      <c r="F37" s="78">
        <v>1030.3</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2060.6</v>
      </c>
      <c r="BB37" s="48">
        <f t="shared" si="6"/>
        <v>2060.6</v>
      </c>
      <c r="BC37" s="37" t="str">
        <f t="shared" si="7"/>
        <v>INR  Two Thousand  &amp;Sixty  and Paise Sixty Only</v>
      </c>
      <c r="IA37" s="38">
        <v>24</v>
      </c>
      <c r="IB37" s="77" t="s">
        <v>196</v>
      </c>
      <c r="IC37" s="38" t="s">
        <v>75</v>
      </c>
      <c r="ID37" s="38">
        <v>2</v>
      </c>
      <c r="IE37" s="39" t="s">
        <v>68</v>
      </c>
      <c r="IF37" s="39" t="s">
        <v>44</v>
      </c>
      <c r="IG37" s="39" t="s">
        <v>63</v>
      </c>
      <c r="IH37" s="39">
        <v>10</v>
      </c>
      <c r="II37" s="39" t="s">
        <v>39</v>
      </c>
    </row>
    <row r="38" spans="1:243" s="38" customFormat="1" ht="60" customHeight="1">
      <c r="A38" s="22">
        <v>25</v>
      </c>
      <c r="B38" s="79" t="s">
        <v>136</v>
      </c>
      <c r="C38" s="24" t="s">
        <v>76</v>
      </c>
      <c r="D38" s="78">
        <v>24</v>
      </c>
      <c r="E38" s="91" t="s">
        <v>166</v>
      </c>
      <c r="F38" s="78">
        <v>305.05</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7321.2</v>
      </c>
      <c r="BB38" s="48">
        <f t="shared" si="6"/>
        <v>7321.2</v>
      </c>
      <c r="BC38" s="37" t="str">
        <f t="shared" si="7"/>
        <v>INR  Seven Thousand Three Hundred &amp; Twenty One  and Paise Twenty Only</v>
      </c>
      <c r="IA38" s="38">
        <v>25</v>
      </c>
      <c r="IB38" s="77" t="s">
        <v>197</v>
      </c>
      <c r="IC38" s="38" t="s">
        <v>76</v>
      </c>
      <c r="ID38" s="38">
        <v>24</v>
      </c>
      <c r="IE38" s="39" t="s">
        <v>166</v>
      </c>
      <c r="IF38" s="39" t="s">
        <v>44</v>
      </c>
      <c r="IG38" s="39" t="s">
        <v>63</v>
      </c>
      <c r="IH38" s="39">
        <v>10</v>
      </c>
      <c r="II38" s="39" t="s">
        <v>39</v>
      </c>
    </row>
    <row r="39" spans="1:243" s="38" customFormat="1" ht="57" customHeight="1">
      <c r="A39" s="22">
        <v>26.1</v>
      </c>
      <c r="B39" s="79" t="s">
        <v>170</v>
      </c>
      <c r="C39" s="24" t="s">
        <v>83</v>
      </c>
      <c r="D39" s="78">
        <v>4</v>
      </c>
      <c r="E39" s="91" t="s">
        <v>164</v>
      </c>
      <c r="F39" s="78">
        <v>129.85</v>
      </c>
      <c r="G39" s="51"/>
      <c r="H39" s="52"/>
      <c r="I39" s="40" t="s">
        <v>40</v>
      </c>
      <c r="J39" s="43">
        <f aca="true" t="shared" si="8" ref="J39:J63">IF(I39="Less(-)",-1,1)</f>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aca="true" t="shared" si="9" ref="BA39:BA63">total_amount_ba($B$2,$D$2,D39,F39,J39,K39,M39)</f>
        <v>519.4</v>
      </c>
      <c r="BB39" s="48">
        <f aca="true" t="shared" si="10" ref="BB39:BB64">BA39+SUM(N39:AZ39)</f>
        <v>519.4</v>
      </c>
      <c r="BC39" s="37" t="str">
        <f aca="true" t="shared" si="11" ref="BC39:BC64">SpellNumber(L39,BB39)</f>
        <v>INR  Five Hundred &amp; Nineteen  and Paise Forty Only</v>
      </c>
      <c r="IA39" s="38">
        <v>26.1</v>
      </c>
      <c r="IB39" s="77" t="s">
        <v>198</v>
      </c>
      <c r="IC39" s="38" t="s">
        <v>83</v>
      </c>
      <c r="ID39" s="38">
        <v>4</v>
      </c>
      <c r="IE39" s="39" t="s">
        <v>164</v>
      </c>
      <c r="IF39" s="39" t="s">
        <v>44</v>
      </c>
      <c r="IG39" s="39" t="s">
        <v>63</v>
      </c>
      <c r="IH39" s="39">
        <v>10</v>
      </c>
      <c r="II39" s="39" t="s">
        <v>39</v>
      </c>
    </row>
    <row r="40" spans="1:243" s="38" customFormat="1" ht="36" customHeight="1">
      <c r="A40" s="22">
        <v>26.2</v>
      </c>
      <c r="B40" s="79" t="s">
        <v>137</v>
      </c>
      <c r="C40" s="24" t="s">
        <v>84</v>
      </c>
      <c r="D40" s="78">
        <v>4</v>
      </c>
      <c r="E40" s="91" t="s">
        <v>164</v>
      </c>
      <c r="F40" s="78">
        <v>113.8</v>
      </c>
      <c r="G40" s="51"/>
      <c r="H40" s="52"/>
      <c r="I40" s="40" t="s">
        <v>40</v>
      </c>
      <c r="J40" s="43">
        <f t="shared" si="8"/>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9"/>
        <v>455.2</v>
      </c>
      <c r="BB40" s="48">
        <f t="shared" si="10"/>
        <v>455.2</v>
      </c>
      <c r="BC40" s="37" t="str">
        <f t="shared" si="11"/>
        <v>INR  Four Hundred &amp; Fifty Five  and Paise Twenty Only</v>
      </c>
      <c r="IA40" s="38">
        <v>26.2</v>
      </c>
      <c r="IB40" s="77" t="s">
        <v>199</v>
      </c>
      <c r="IC40" s="38" t="s">
        <v>84</v>
      </c>
      <c r="ID40" s="38">
        <v>4</v>
      </c>
      <c r="IE40" s="39" t="s">
        <v>164</v>
      </c>
      <c r="IF40" s="39" t="s">
        <v>44</v>
      </c>
      <c r="IG40" s="39" t="s">
        <v>63</v>
      </c>
      <c r="IH40" s="39">
        <v>10</v>
      </c>
      <c r="II40" s="39" t="s">
        <v>39</v>
      </c>
    </row>
    <row r="41" spans="1:243" s="38" customFormat="1" ht="38.25" customHeight="1">
      <c r="A41" s="22">
        <v>26.3</v>
      </c>
      <c r="B41" s="79" t="s">
        <v>138</v>
      </c>
      <c r="C41" s="24" t="s">
        <v>85</v>
      </c>
      <c r="D41" s="78">
        <v>4</v>
      </c>
      <c r="E41" s="91" t="s">
        <v>164</v>
      </c>
      <c r="F41" s="78">
        <v>117.8</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471.2</v>
      </c>
      <c r="BB41" s="48">
        <f t="shared" si="10"/>
        <v>471.2</v>
      </c>
      <c r="BC41" s="37" t="str">
        <f t="shared" si="11"/>
        <v>INR  Four Hundred &amp; Seventy One  and Paise Twenty Only</v>
      </c>
      <c r="IA41" s="38">
        <v>26.3</v>
      </c>
      <c r="IB41" s="77" t="s">
        <v>200</v>
      </c>
      <c r="IC41" s="38" t="s">
        <v>85</v>
      </c>
      <c r="ID41" s="38">
        <v>4</v>
      </c>
      <c r="IE41" s="39" t="s">
        <v>164</v>
      </c>
      <c r="IF41" s="39" t="s">
        <v>44</v>
      </c>
      <c r="IG41" s="39" t="s">
        <v>63</v>
      </c>
      <c r="IH41" s="39">
        <v>10</v>
      </c>
      <c r="II41" s="39" t="s">
        <v>39</v>
      </c>
    </row>
    <row r="42" spans="1:243" s="38" customFormat="1" ht="40.5" customHeight="1">
      <c r="A42" s="22">
        <v>27</v>
      </c>
      <c r="B42" s="79" t="s">
        <v>139</v>
      </c>
      <c r="C42" s="24" t="s">
        <v>86</v>
      </c>
      <c r="D42" s="78">
        <v>12</v>
      </c>
      <c r="E42" s="91" t="s">
        <v>164</v>
      </c>
      <c r="F42" s="78">
        <v>126.5</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1518</v>
      </c>
      <c r="BB42" s="48">
        <f t="shared" si="10"/>
        <v>1518</v>
      </c>
      <c r="BC42" s="37" t="str">
        <f t="shared" si="11"/>
        <v>INR  One Thousand Five Hundred &amp; Eighteen  Only</v>
      </c>
      <c r="IA42" s="38">
        <v>27</v>
      </c>
      <c r="IB42" s="77" t="s">
        <v>201</v>
      </c>
      <c r="IC42" s="38" t="s">
        <v>86</v>
      </c>
      <c r="ID42" s="38">
        <v>12</v>
      </c>
      <c r="IE42" s="39" t="s">
        <v>164</v>
      </c>
      <c r="IF42" s="39" t="s">
        <v>44</v>
      </c>
      <c r="IG42" s="39" t="s">
        <v>63</v>
      </c>
      <c r="IH42" s="39">
        <v>10</v>
      </c>
      <c r="II42" s="39" t="s">
        <v>39</v>
      </c>
    </row>
    <row r="43" spans="1:243" s="38" customFormat="1" ht="280.5" customHeight="1">
      <c r="A43" s="22">
        <v>28</v>
      </c>
      <c r="B43" s="79" t="s">
        <v>140</v>
      </c>
      <c r="C43" s="24" t="s">
        <v>87</v>
      </c>
      <c r="D43" s="78">
        <v>5</v>
      </c>
      <c r="E43" s="91" t="s">
        <v>68</v>
      </c>
      <c r="F43" s="78">
        <v>8954.2</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44771</v>
      </c>
      <c r="BB43" s="48">
        <f t="shared" si="10"/>
        <v>44771</v>
      </c>
      <c r="BC43" s="37" t="str">
        <f t="shared" si="11"/>
        <v>INR  Forty Four Thousand Seven Hundred &amp; Seventy One  Only</v>
      </c>
      <c r="IA43" s="38">
        <v>28</v>
      </c>
      <c r="IB43" s="77" t="s">
        <v>202</v>
      </c>
      <c r="IC43" s="38" t="s">
        <v>87</v>
      </c>
      <c r="ID43" s="38">
        <v>5</v>
      </c>
      <c r="IE43" s="39" t="s">
        <v>68</v>
      </c>
      <c r="IF43" s="39" t="s">
        <v>44</v>
      </c>
      <c r="IG43" s="39" t="s">
        <v>63</v>
      </c>
      <c r="IH43" s="39">
        <v>10</v>
      </c>
      <c r="II43" s="39" t="s">
        <v>39</v>
      </c>
    </row>
    <row r="44" spans="1:243" s="38" customFormat="1" ht="57" customHeight="1">
      <c r="A44" s="22">
        <v>29</v>
      </c>
      <c r="B44" s="79" t="s">
        <v>141</v>
      </c>
      <c r="C44" s="24" t="s">
        <v>88</v>
      </c>
      <c r="D44" s="78">
        <v>5</v>
      </c>
      <c r="E44" s="91" t="s">
        <v>165</v>
      </c>
      <c r="F44" s="78">
        <v>1001.5</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5007.5</v>
      </c>
      <c r="BB44" s="48">
        <f t="shared" si="10"/>
        <v>5007.5</v>
      </c>
      <c r="BC44" s="37" t="str">
        <f t="shared" si="11"/>
        <v>INR  Five Thousand  &amp;Seven  and Paise Fifty Only</v>
      </c>
      <c r="IA44" s="38">
        <v>29</v>
      </c>
      <c r="IB44" s="77" t="s">
        <v>203</v>
      </c>
      <c r="IC44" s="38" t="s">
        <v>88</v>
      </c>
      <c r="ID44" s="38">
        <v>5</v>
      </c>
      <c r="IE44" s="39" t="s">
        <v>165</v>
      </c>
      <c r="IF44" s="39" t="s">
        <v>44</v>
      </c>
      <c r="IG44" s="39" t="s">
        <v>63</v>
      </c>
      <c r="IH44" s="39">
        <v>10</v>
      </c>
      <c r="II44" s="39" t="s">
        <v>39</v>
      </c>
    </row>
    <row r="45" spans="1:243" s="38" customFormat="1" ht="57" customHeight="1">
      <c r="A45" s="22">
        <v>30</v>
      </c>
      <c r="B45" s="89" t="s">
        <v>142</v>
      </c>
      <c r="C45" s="24" t="s">
        <v>89</v>
      </c>
      <c r="D45" s="78">
        <v>425</v>
      </c>
      <c r="E45" s="94" t="s">
        <v>68</v>
      </c>
      <c r="F45" s="78">
        <v>1886.7</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801847.5</v>
      </c>
      <c r="BB45" s="48">
        <f t="shared" si="10"/>
        <v>801847.5</v>
      </c>
      <c r="BC45" s="37" t="str">
        <f t="shared" si="11"/>
        <v>INR  Eight Lakh One Thousand Eight Hundred &amp; Forty Seven  and Paise Fifty Only</v>
      </c>
      <c r="IA45" s="38">
        <v>30</v>
      </c>
      <c r="IB45" s="77" t="s">
        <v>204</v>
      </c>
      <c r="IC45" s="38" t="s">
        <v>89</v>
      </c>
      <c r="ID45" s="38">
        <v>425</v>
      </c>
      <c r="IE45" s="39" t="s">
        <v>68</v>
      </c>
      <c r="IF45" s="39" t="s">
        <v>44</v>
      </c>
      <c r="IG45" s="39" t="s">
        <v>63</v>
      </c>
      <c r="IH45" s="39">
        <v>10</v>
      </c>
      <c r="II45" s="39" t="s">
        <v>39</v>
      </c>
    </row>
    <row r="46" spans="1:243" s="38" customFormat="1" ht="47.25" customHeight="1">
      <c r="A46" s="22">
        <v>31</v>
      </c>
      <c r="B46" s="79" t="s">
        <v>143</v>
      </c>
      <c r="C46" s="24" t="s">
        <v>90</v>
      </c>
      <c r="D46" s="78">
        <v>200</v>
      </c>
      <c r="E46" s="91" t="s">
        <v>68</v>
      </c>
      <c r="F46" s="78">
        <v>99.9</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19980</v>
      </c>
      <c r="BB46" s="48">
        <f t="shared" si="10"/>
        <v>19980</v>
      </c>
      <c r="BC46" s="37" t="str">
        <f t="shared" si="11"/>
        <v>INR  Nineteen Thousand Nine Hundred &amp; Eighty  Only</v>
      </c>
      <c r="IA46" s="38">
        <v>31</v>
      </c>
      <c r="IB46" s="77" t="s">
        <v>205</v>
      </c>
      <c r="IC46" s="38" t="s">
        <v>90</v>
      </c>
      <c r="ID46" s="38">
        <v>200</v>
      </c>
      <c r="IE46" s="39" t="s">
        <v>68</v>
      </c>
      <c r="IF46" s="39" t="s">
        <v>44</v>
      </c>
      <c r="IG46" s="39" t="s">
        <v>63</v>
      </c>
      <c r="IH46" s="39">
        <v>10</v>
      </c>
      <c r="II46" s="39" t="s">
        <v>39</v>
      </c>
    </row>
    <row r="47" spans="1:243" s="38" customFormat="1" ht="48.75" customHeight="1">
      <c r="A47" s="22">
        <v>32</v>
      </c>
      <c r="B47" s="79" t="s">
        <v>144</v>
      </c>
      <c r="C47" s="24" t="s">
        <v>91</v>
      </c>
      <c r="D47" s="78">
        <v>120</v>
      </c>
      <c r="E47" s="91" t="s">
        <v>68</v>
      </c>
      <c r="F47" s="78">
        <v>54.3</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6516</v>
      </c>
      <c r="BB47" s="48">
        <f t="shared" si="10"/>
        <v>6516</v>
      </c>
      <c r="BC47" s="37" t="str">
        <f t="shared" si="11"/>
        <v>INR  Six Thousand Five Hundred &amp; Sixteen  Only</v>
      </c>
      <c r="IA47" s="38">
        <v>32</v>
      </c>
      <c r="IB47" s="77" t="s">
        <v>206</v>
      </c>
      <c r="IC47" s="38" t="s">
        <v>91</v>
      </c>
      <c r="ID47" s="38">
        <v>120</v>
      </c>
      <c r="IE47" s="39" t="s">
        <v>68</v>
      </c>
      <c r="IF47" s="39" t="s">
        <v>44</v>
      </c>
      <c r="IG47" s="39" t="s">
        <v>63</v>
      </c>
      <c r="IH47" s="39">
        <v>10</v>
      </c>
      <c r="II47" s="39" t="s">
        <v>39</v>
      </c>
    </row>
    <row r="48" spans="1:243" s="38" customFormat="1" ht="96.75" customHeight="1">
      <c r="A48" s="22">
        <v>33</v>
      </c>
      <c r="B48" s="79" t="s">
        <v>145</v>
      </c>
      <c r="C48" s="24" t="s">
        <v>92</v>
      </c>
      <c r="D48" s="78">
        <v>112</v>
      </c>
      <c r="E48" s="91" t="s">
        <v>68</v>
      </c>
      <c r="F48" s="78">
        <v>415.65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46552.8</v>
      </c>
      <c r="BB48" s="48">
        <f t="shared" si="10"/>
        <v>46552.8</v>
      </c>
      <c r="BC48" s="37" t="str">
        <f t="shared" si="11"/>
        <v>INR  Forty Six Thousand Five Hundred &amp; Fifty Two  and Paise Eighty Only</v>
      </c>
      <c r="IA48" s="38">
        <v>33</v>
      </c>
      <c r="IB48" s="77" t="s">
        <v>207</v>
      </c>
      <c r="IC48" s="38" t="s">
        <v>92</v>
      </c>
      <c r="ID48" s="38">
        <v>112</v>
      </c>
      <c r="IE48" s="39" t="s">
        <v>68</v>
      </c>
      <c r="IF48" s="39" t="s">
        <v>44</v>
      </c>
      <c r="IG48" s="39" t="s">
        <v>63</v>
      </c>
      <c r="IH48" s="39">
        <v>10</v>
      </c>
      <c r="II48" s="39" t="s">
        <v>39</v>
      </c>
    </row>
    <row r="49" spans="1:243" s="38" customFormat="1" ht="40.5" customHeight="1">
      <c r="A49" s="22">
        <v>34</v>
      </c>
      <c r="B49" s="79" t="s">
        <v>146</v>
      </c>
      <c r="C49" s="24" t="s">
        <v>93</v>
      </c>
      <c r="D49" s="78">
        <v>113</v>
      </c>
      <c r="E49" s="91" t="s">
        <v>167</v>
      </c>
      <c r="F49" s="78">
        <v>165.3</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18678.9</v>
      </c>
      <c r="BB49" s="48">
        <f t="shared" si="10"/>
        <v>18678.9</v>
      </c>
      <c r="BC49" s="37" t="str">
        <f t="shared" si="11"/>
        <v>INR  Eighteen Thousand Six Hundred &amp; Seventy Eight  and Paise Ninety Only</v>
      </c>
      <c r="IA49" s="38">
        <v>34</v>
      </c>
      <c r="IB49" s="77" t="s">
        <v>208</v>
      </c>
      <c r="IC49" s="38" t="s">
        <v>93</v>
      </c>
      <c r="ID49" s="38">
        <v>113</v>
      </c>
      <c r="IE49" s="39" t="s">
        <v>167</v>
      </c>
      <c r="IF49" s="39" t="s">
        <v>44</v>
      </c>
      <c r="IG49" s="39" t="s">
        <v>63</v>
      </c>
      <c r="IH49" s="39">
        <v>10</v>
      </c>
      <c r="II49" s="39" t="s">
        <v>39</v>
      </c>
    </row>
    <row r="50" spans="1:243" s="38" customFormat="1" ht="57" customHeight="1">
      <c r="A50" s="22">
        <v>35</v>
      </c>
      <c r="B50" s="79" t="s">
        <v>147</v>
      </c>
      <c r="C50" s="24" t="s">
        <v>94</v>
      </c>
      <c r="D50" s="78">
        <v>82</v>
      </c>
      <c r="E50" s="91" t="s">
        <v>68</v>
      </c>
      <c r="F50" s="78">
        <v>4278.15</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350808.3</v>
      </c>
      <c r="BB50" s="48">
        <f t="shared" si="10"/>
        <v>350808.3</v>
      </c>
      <c r="BC50" s="37" t="str">
        <f t="shared" si="11"/>
        <v>INR  Three Lakh Fifty Thousand Eight Hundred &amp; Eight  and Paise Thirty Only</v>
      </c>
      <c r="IA50" s="38">
        <v>35</v>
      </c>
      <c r="IB50" s="77" t="s">
        <v>209</v>
      </c>
      <c r="IC50" s="38" t="s">
        <v>94</v>
      </c>
      <c r="ID50" s="38">
        <v>82</v>
      </c>
      <c r="IE50" s="39" t="s">
        <v>68</v>
      </c>
      <c r="IF50" s="39" t="s">
        <v>44</v>
      </c>
      <c r="IG50" s="39" t="s">
        <v>63</v>
      </c>
      <c r="IH50" s="39">
        <v>10</v>
      </c>
      <c r="II50" s="39" t="s">
        <v>39</v>
      </c>
    </row>
    <row r="51" spans="1:243" s="38" customFormat="1" ht="39" customHeight="1">
      <c r="A51" s="22">
        <v>36</v>
      </c>
      <c r="B51" s="89" t="s">
        <v>148</v>
      </c>
      <c r="C51" s="24" t="s">
        <v>95</v>
      </c>
      <c r="D51" s="78">
        <v>12.9</v>
      </c>
      <c r="E51" s="94" t="s">
        <v>168</v>
      </c>
      <c r="F51" s="78">
        <v>39</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503.1</v>
      </c>
      <c r="BB51" s="48">
        <f t="shared" si="10"/>
        <v>503.1</v>
      </c>
      <c r="BC51" s="37" t="str">
        <f t="shared" si="11"/>
        <v>INR  Five Hundred &amp; Three  and Paise Ten Only</v>
      </c>
      <c r="IA51" s="38">
        <v>36</v>
      </c>
      <c r="IB51" s="77" t="s">
        <v>210</v>
      </c>
      <c r="IC51" s="38" t="s">
        <v>95</v>
      </c>
      <c r="ID51" s="38">
        <v>12.9</v>
      </c>
      <c r="IE51" s="39" t="s">
        <v>168</v>
      </c>
      <c r="IF51" s="39" t="s">
        <v>44</v>
      </c>
      <c r="IG51" s="39" t="s">
        <v>63</v>
      </c>
      <c r="IH51" s="39">
        <v>10</v>
      </c>
      <c r="II51" s="39" t="s">
        <v>39</v>
      </c>
    </row>
    <row r="52" spans="1:243" s="38" customFormat="1" ht="39" customHeight="1">
      <c r="A52" s="22">
        <v>37</v>
      </c>
      <c r="B52" s="79" t="s">
        <v>149</v>
      </c>
      <c r="C52" s="24" t="s">
        <v>96</v>
      </c>
      <c r="D52" s="78">
        <v>10</v>
      </c>
      <c r="E52" s="91" t="s">
        <v>166</v>
      </c>
      <c r="F52" s="78">
        <v>284.9</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2849</v>
      </c>
      <c r="BB52" s="48">
        <f t="shared" si="10"/>
        <v>2849</v>
      </c>
      <c r="BC52" s="37" t="str">
        <f t="shared" si="11"/>
        <v>INR  Two Thousand Eight Hundred &amp; Forty Nine  Only</v>
      </c>
      <c r="IA52" s="38">
        <v>37</v>
      </c>
      <c r="IB52" s="77" t="s">
        <v>211</v>
      </c>
      <c r="IC52" s="38" t="s">
        <v>96</v>
      </c>
      <c r="ID52" s="38">
        <v>10</v>
      </c>
      <c r="IE52" s="39" t="s">
        <v>166</v>
      </c>
      <c r="IF52" s="39" t="s">
        <v>44</v>
      </c>
      <c r="IG52" s="39" t="s">
        <v>63</v>
      </c>
      <c r="IH52" s="39">
        <v>10</v>
      </c>
      <c r="II52" s="39" t="s">
        <v>39</v>
      </c>
    </row>
    <row r="53" spans="1:243" s="38" customFormat="1" ht="34.5" customHeight="1">
      <c r="A53" s="22">
        <v>38</v>
      </c>
      <c r="B53" s="79" t="s">
        <v>150</v>
      </c>
      <c r="C53" s="24" t="s">
        <v>97</v>
      </c>
      <c r="D53" s="78">
        <v>2</v>
      </c>
      <c r="E53" s="91" t="s">
        <v>164</v>
      </c>
      <c r="F53" s="78">
        <v>418.95</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837.9</v>
      </c>
      <c r="BB53" s="48">
        <f t="shared" si="10"/>
        <v>837.9</v>
      </c>
      <c r="BC53" s="37" t="str">
        <f t="shared" si="11"/>
        <v>INR  Eight Hundred &amp; Thirty Seven  and Paise Ninety Only</v>
      </c>
      <c r="IA53" s="38">
        <v>38</v>
      </c>
      <c r="IB53" s="77" t="s">
        <v>212</v>
      </c>
      <c r="IC53" s="38" t="s">
        <v>97</v>
      </c>
      <c r="ID53" s="38">
        <v>2</v>
      </c>
      <c r="IE53" s="39" t="s">
        <v>164</v>
      </c>
      <c r="IF53" s="39" t="s">
        <v>44</v>
      </c>
      <c r="IG53" s="39" t="s">
        <v>63</v>
      </c>
      <c r="IH53" s="39">
        <v>10</v>
      </c>
      <c r="II53" s="39" t="s">
        <v>39</v>
      </c>
    </row>
    <row r="54" spans="1:243" s="38" customFormat="1" ht="38.25" customHeight="1">
      <c r="A54" s="22">
        <v>39</v>
      </c>
      <c r="B54" s="79" t="s">
        <v>151</v>
      </c>
      <c r="C54" s="24" t="s">
        <v>98</v>
      </c>
      <c r="D54" s="78">
        <v>2</v>
      </c>
      <c r="E54" s="91" t="s">
        <v>164</v>
      </c>
      <c r="F54" s="78">
        <v>606.25</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1212.5</v>
      </c>
      <c r="BB54" s="48">
        <f t="shared" si="10"/>
        <v>1212.5</v>
      </c>
      <c r="BC54" s="37" t="str">
        <f t="shared" si="11"/>
        <v>INR  One Thousand Two Hundred &amp; Twelve  and Paise Fifty Only</v>
      </c>
      <c r="IA54" s="38">
        <v>39</v>
      </c>
      <c r="IB54" s="77" t="s">
        <v>213</v>
      </c>
      <c r="IC54" s="38" t="s">
        <v>98</v>
      </c>
      <c r="ID54" s="38">
        <v>2</v>
      </c>
      <c r="IE54" s="39" t="s">
        <v>164</v>
      </c>
      <c r="IF54" s="39" t="s">
        <v>44</v>
      </c>
      <c r="IG54" s="39" t="s">
        <v>63</v>
      </c>
      <c r="IH54" s="39">
        <v>10</v>
      </c>
      <c r="II54" s="39" t="s">
        <v>39</v>
      </c>
    </row>
    <row r="55" spans="1:243" s="38" customFormat="1" ht="39" customHeight="1">
      <c r="A55" s="22">
        <v>40</v>
      </c>
      <c r="B55" s="89" t="s">
        <v>152</v>
      </c>
      <c r="C55" s="24" t="s">
        <v>99</v>
      </c>
      <c r="D55" s="78">
        <v>73.1</v>
      </c>
      <c r="E55" s="94" t="s">
        <v>168</v>
      </c>
      <c r="F55" s="78">
        <v>62.75</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4587.03</v>
      </c>
      <c r="BB55" s="48">
        <f t="shared" si="10"/>
        <v>4587.03</v>
      </c>
      <c r="BC55" s="37" t="str">
        <f t="shared" si="11"/>
        <v>INR  Four Thousand Five Hundred &amp; Eighty Seven  and Paise Three Only</v>
      </c>
      <c r="IA55" s="38">
        <v>40</v>
      </c>
      <c r="IB55" s="77" t="s">
        <v>214</v>
      </c>
      <c r="IC55" s="38" t="s">
        <v>99</v>
      </c>
      <c r="ID55" s="38">
        <v>73.1</v>
      </c>
      <c r="IE55" s="39" t="s">
        <v>168</v>
      </c>
      <c r="IF55" s="39" t="s">
        <v>44</v>
      </c>
      <c r="IG55" s="39" t="s">
        <v>63</v>
      </c>
      <c r="IH55" s="39">
        <v>10</v>
      </c>
      <c r="II55" s="39" t="s">
        <v>39</v>
      </c>
    </row>
    <row r="56" spans="1:243" s="38" customFormat="1" ht="41.25" customHeight="1">
      <c r="A56" s="22">
        <v>41</v>
      </c>
      <c r="B56" s="89" t="s">
        <v>153</v>
      </c>
      <c r="C56" s="24" t="s">
        <v>100</v>
      </c>
      <c r="D56" s="78">
        <v>120</v>
      </c>
      <c r="E56" s="94" t="s">
        <v>168</v>
      </c>
      <c r="F56" s="78">
        <v>498.35</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59802</v>
      </c>
      <c r="BB56" s="48">
        <f t="shared" si="10"/>
        <v>59802</v>
      </c>
      <c r="BC56" s="37" t="str">
        <f t="shared" si="11"/>
        <v>INR  Fifty Nine Thousand Eight Hundred &amp; Two  Only</v>
      </c>
      <c r="IA56" s="38">
        <v>41</v>
      </c>
      <c r="IB56" s="77" t="s">
        <v>215</v>
      </c>
      <c r="IC56" s="38" t="s">
        <v>100</v>
      </c>
      <c r="ID56" s="38">
        <v>120</v>
      </c>
      <c r="IE56" s="39" t="s">
        <v>168</v>
      </c>
      <c r="IF56" s="39" t="s">
        <v>44</v>
      </c>
      <c r="IG56" s="39" t="s">
        <v>63</v>
      </c>
      <c r="IH56" s="39">
        <v>10</v>
      </c>
      <c r="II56" s="39" t="s">
        <v>39</v>
      </c>
    </row>
    <row r="57" spans="1:243" s="38" customFormat="1" ht="93" customHeight="1">
      <c r="A57" s="22">
        <v>42</v>
      </c>
      <c r="B57" s="89" t="s">
        <v>154</v>
      </c>
      <c r="C57" s="24" t="s">
        <v>101</v>
      </c>
      <c r="D57" s="78">
        <v>21</v>
      </c>
      <c r="E57" s="94" t="s">
        <v>168</v>
      </c>
      <c r="F57" s="78">
        <v>1170.7</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24584.7</v>
      </c>
      <c r="BB57" s="48">
        <f t="shared" si="10"/>
        <v>24584.7</v>
      </c>
      <c r="BC57" s="37" t="str">
        <f t="shared" si="11"/>
        <v>INR  Twenty Four Thousand Five Hundred &amp; Eighty Four  and Paise Seventy Only</v>
      </c>
      <c r="IA57" s="38">
        <v>42</v>
      </c>
      <c r="IB57" s="77" t="s">
        <v>216</v>
      </c>
      <c r="IC57" s="38" t="s">
        <v>101</v>
      </c>
      <c r="ID57" s="38">
        <v>21</v>
      </c>
      <c r="IE57" s="39" t="s">
        <v>168</v>
      </c>
      <c r="IF57" s="39" t="s">
        <v>44</v>
      </c>
      <c r="IG57" s="39" t="s">
        <v>63</v>
      </c>
      <c r="IH57" s="39">
        <v>10</v>
      </c>
      <c r="II57" s="39" t="s">
        <v>39</v>
      </c>
    </row>
    <row r="58" spans="1:243" s="38" customFormat="1" ht="96" customHeight="1">
      <c r="A58" s="22">
        <v>43</v>
      </c>
      <c r="B58" s="89" t="s">
        <v>155</v>
      </c>
      <c r="C58" s="24" t="s">
        <v>102</v>
      </c>
      <c r="D58" s="78">
        <v>213</v>
      </c>
      <c r="E58" s="94" t="s">
        <v>169</v>
      </c>
      <c r="F58" s="78">
        <v>575.45</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122570.85</v>
      </c>
      <c r="BB58" s="48">
        <f t="shared" si="10"/>
        <v>122570.85</v>
      </c>
      <c r="BC58" s="37" t="str">
        <f t="shared" si="11"/>
        <v>INR  One Lakh Twenty Two Thousand Five Hundred &amp; Seventy  and Paise Eighty Five Only</v>
      </c>
      <c r="IA58" s="38">
        <v>43</v>
      </c>
      <c r="IB58" s="77" t="s">
        <v>217</v>
      </c>
      <c r="IC58" s="38" t="s">
        <v>102</v>
      </c>
      <c r="ID58" s="38">
        <v>213</v>
      </c>
      <c r="IE58" s="39" t="s">
        <v>169</v>
      </c>
      <c r="IF58" s="39" t="s">
        <v>44</v>
      </c>
      <c r="IG58" s="39" t="s">
        <v>63</v>
      </c>
      <c r="IH58" s="39">
        <v>10</v>
      </c>
      <c r="II58" s="39" t="s">
        <v>39</v>
      </c>
    </row>
    <row r="59" spans="1:243" s="38" customFormat="1" ht="57" customHeight="1">
      <c r="A59" s="22">
        <v>44</v>
      </c>
      <c r="B59" s="88" t="s">
        <v>156</v>
      </c>
      <c r="C59" s="24" t="s">
        <v>103</v>
      </c>
      <c r="D59" s="78">
        <v>8</v>
      </c>
      <c r="E59" s="94" t="s">
        <v>162</v>
      </c>
      <c r="F59" s="78">
        <v>6788.6</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54308.8</v>
      </c>
      <c r="BB59" s="48">
        <f t="shared" si="10"/>
        <v>54308.8</v>
      </c>
      <c r="BC59" s="37" t="str">
        <f t="shared" si="11"/>
        <v>INR  Fifty Four Thousand Three Hundred &amp; Eight  and Paise Eighty Only</v>
      </c>
      <c r="IA59" s="38">
        <v>44</v>
      </c>
      <c r="IB59" s="77" t="s">
        <v>218</v>
      </c>
      <c r="IC59" s="38" t="s">
        <v>103</v>
      </c>
      <c r="ID59" s="38">
        <v>8</v>
      </c>
      <c r="IE59" s="39" t="s">
        <v>162</v>
      </c>
      <c r="IF59" s="39" t="s">
        <v>44</v>
      </c>
      <c r="IG59" s="39" t="s">
        <v>63</v>
      </c>
      <c r="IH59" s="39">
        <v>10</v>
      </c>
      <c r="II59" s="39" t="s">
        <v>39</v>
      </c>
    </row>
    <row r="60" spans="1:243" s="38" customFormat="1" ht="57" customHeight="1">
      <c r="A60" s="22">
        <v>45</v>
      </c>
      <c r="B60" s="88" t="s">
        <v>157</v>
      </c>
      <c r="C60" s="24" t="s">
        <v>104</v>
      </c>
      <c r="D60" s="78">
        <v>5</v>
      </c>
      <c r="E60" s="94" t="s">
        <v>162</v>
      </c>
      <c r="F60" s="78">
        <v>5789.6</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28948</v>
      </c>
      <c r="BB60" s="48">
        <f t="shared" si="10"/>
        <v>28948</v>
      </c>
      <c r="BC60" s="37" t="str">
        <f t="shared" si="11"/>
        <v>INR  Twenty Eight Thousand Nine Hundred &amp; Forty Eight  Only</v>
      </c>
      <c r="IA60" s="38">
        <v>45</v>
      </c>
      <c r="IB60" s="77" t="s">
        <v>219</v>
      </c>
      <c r="IC60" s="38" t="s">
        <v>104</v>
      </c>
      <c r="ID60" s="38">
        <v>5</v>
      </c>
      <c r="IE60" s="39" t="s">
        <v>162</v>
      </c>
      <c r="IF60" s="39" t="s">
        <v>44</v>
      </c>
      <c r="IG60" s="39" t="s">
        <v>63</v>
      </c>
      <c r="IH60" s="39">
        <v>10</v>
      </c>
      <c r="II60" s="39" t="s">
        <v>39</v>
      </c>
    </row>
    <row r="61" spans="1:243" s="38" customFormat="1" ht="40.5" customHeight="1">
      <c r="A61" s="22">
        <v>46</v>
      </c>
      <c r="B61" s="89" t="s">
        <v>158</v>
      </c>
      <c r="C61" s="24" t="s">
        <v>105</v>
      </c>
      <c r="D61" s="78">
        <v>200</v>
      </c>
      <c r="E61" s="94" t="s">
        <v>168</v>
      </c>
      <c r="F61" s="78">
        <v>79.95</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15990</v>
      </c>
      <c r="BB61" s="48">
        <f t="shared" si="10"/>
        <v>15990</v>
      </c>
      <c r="BC61" s="37" t="str">
        <f t="shared" si="11"/>
        <v>INR  Fifteen Thousand Nine Hundred &amp; Ninety  Only</v>
      </c>
      <c r="IA61" s="38">
        <v>46</v>
      </c>
      <c r="IB61" s="77" t="s">
        <v>220</v>
      </c>
      <c r="IC61" s="38" t="s">
        <v>105</v>
      </c>
      <c r="ID61" s="38">
        <v>200</v>
      </c>
      <c r="IE61" s="39" t="s">
        <v>168</v>
      </c>
      <c r="IF61" s="39" t="s">
        <v>44</v>
      </c>
      <c r="IG61" s="39" t="s">
        <v>63</v>
      </c>
      <c r="IH61" s="39">
        <v>10</v>
      </c>
      <c r="II61" s="39" t="s">
        <v>39</v>
      </c>
    </row>
    <row r="62" spans="1:243" s="38" customFormat="1" ht="117" customHeight="1">
      <c r="A62" s="22">
        <v>47</v>
      </c>
      <c r="B62" s="90" t="s">
        <v>159</v>
      </c>
      <c r="C62" s="24" t="s">
        <v>106</v>
      </c>
      <c r="D62" s="78">
        <v>1</v>
      </c>
      <c r="E62" s="94" t="s">
        <v>168</v>
      </c>
      <c r="F62" s="78">
        <v>3725.9</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3725.9</v>
      </c>
      <c r="BB62" s="48">
        <f t="shared" si="10"/>
        <v>3725.9</v>
      </c>
      <c r="BC62" s="37" t="str">
        <f t="shared" si="11"/>
        <v>INR  Three Thousand Seven Hundred &amp; Twenty Five  and Paise Ninety Only</v>
      </c>
      <c r="IA62" s="38">
        <v>47</v>
      </c>
      <c r="IB62" s="77" t="s">
        <v>221</v>
      </c>
      <c r="IC62" s="38" t="s">
        <v>106</v>
      </c>
      <c r="ID62" s="38">
        <v>1</v>
      </c>
      <c r="IE62" s="39" t="s">
        <v>168</v>
      </c>
      <c r="IF62" s="39" t="s">
        <v>44</v>
      </c>
      <c r="IG62" s="39" t="s">
        <v>63</v>
      </c>
      <c r="IH62" s="39">
        <v>10</v>
      </c>
      <c r="II62" s="39" t="s">
        <v>39</v>
      </c>
    </row>
    <row r="63" spans="1:243" s="38" customFormat="1" ht="57" customHeight="1">
      <c r="A63" s="22">
        <v>48</v>
      </c>
      <c r="B63" s="90" t="s">
        <v>160</v>
      </c>
      <c r="C63" s="24" t="s">
        <v>107</v>
      </c>
      <c r="D63" s="78">
        <v>15</v>
      </c>
      <c r="E63" s="91" t="s">
        <v>161</v>
      </c>
      <c r="F63" s="78">
        <v>138.85</v>
      </c>
      <c r="G63" s="51"/>
      <c r="H63" s="52"/>
      <c r="I63" s="40" t="s">
        <v>40</v>
      </c>
      <c r="J63" s="43">
        <f t="shared" si="8"/>
        <v>1</v>
      </c>
      <c r="K63" s="44" t="s">
        <v>41</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2082.75</v>
      </c>
      <c r="BB63" s="48">
        <f t="shared" si="10"/>
        <v>2082.75</v>
      </c>
      <c r="BC63" s="37" t="str">
        <f t="shared" si="11"/>
        <v>INR  Two Thousand  &amp;Eighty Two  and Paise Seventy Five Only</v>
      </c>
      <c r="IA63" s="38">
        <v>48</v>
      </c>
      <c r="IB63" s="77" t="s">
        <v>222</v>
      </c>
      <c r="IC63" s="38" t="s">
        <v>107</v>
      </c>
      <c r="ID63" s="38">
        <v>15</v>
      </c>
      <c r="IE63" s="39" t="s">
        <v>161</v>
      </c>
      <c r="IF63" s="39" t="s">
        <v>44</v>
      </c>
      <c r="IG63" s="39" t="s">
        <v>63</v>
      </c>
      <c r="IH63" s="39">
        <v>10</v>
      </c>
      <c r="II63" s="39" t="s">
        <v>39</v>
      </c>
    </row>
    <row r="64" spans="1:243" s="38" customFormat="1" ht="57" customHeight="1">
      <c r="A64" s="22">
        <v>49</v>
      </c>
      <c r="B64" s="92" t="s">
        <v>171</v>
      </c>
      <c r="C64" s="24" t="s">
        <v>108</v>
      </c>
      <c r="D64" s="78">
        <v>1</v>
      </c>
      <c r="E64" s="93" t="s">
        <v>172</v>
      </c>
      <c r="F64" s="78">
        <v>6.33</v>
      </c>
      <c r="G64" s="51"/>
      <c r="H64" s="52"/>
      <c r="I64" s="40" t="s">
        <v>40</v>
      </c>
      <c r="J64" s="43">
        <v>1</v>
      </c>
      <c r="K64" s="44" t="s">
        <v>41</v>
      </c>
      <c r="L64" s="44" t="s">
        <v>4</v>
      </c>
      <c r="M64" s="74"/>
      <c r="N64" s="41"/>
      <c r="O64" s="41"/>
      <c r="P64" s="46"/>
      <c r="Q64" s="41"/>
      <c r="R64" s="41"/>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(BA14+BA15+BA16+BA17+BA18+BA19+BA20+BA21+BA22+BA23+BA24+BA25+BA26+BA27+BA28+BA29+BA30+BA31+BA32+BA33+BA34+BA35+BA36+BA37+BA38+BA39+BA40+BA41+BA42+BA43+BA44+BA45+BA46+BA47+BA48+BA49+BA50+BA51+BA52+BA53+BA54+BA55+BA56+BA57+BA58+BA59+BA60+BA61+BA62+BA63)*6.33%</f>
        <v>136533.2</v>
      </c>
      <c r="BB64" s="48">
        <f t="shared" si="10"/>
        <v>136533.2</v>
      </c>
      <c r="BC64" s="37" t="str">
        <f t="shared" si="11"/>
        <v>INR  One Lakh Thirty Six Thousand Five Hundred &amp; Thirty Three  and Paise Twenty Only</v>
      </c>
      <c r="IA64" s="38">
        <v>49</v>
      </c>
      <c r="IB64" s="77" t="s">
        <v>171</v>
      </c>
      <c r="IC64" s="38" t="s">
        <v>108</v>
      </c>
      <c r="ID64" s="38">
        <v>1</v>
      </c>
      <c r="IE64" s="39" t="s">
        <v>172</v>
      </c>
      <c r="IF64" s="39" t="s">
        <v>44</v>
      </c>
      <c r="IG64" s="39" t="s">
        <v>63</v>
      </c>
      <c r="IH64" s="39">
        <v>10</v>
      </c>
      <c r="II64" s="39" t="s">
        <v>39</v>
      </c>
    </row>
    <row r="65" spans="1:243" s="38" customFormat="1" ht="48" customHeight="1">
      <c r="A65" s="53" t="s">
        <v>80</v>
      </c>
      <c r="B65" s="54"/>
      <c r="C65" s="55"/>
      <c r="D65" s="56"/>
      <c r="E65" s="56"/>
      <c r="F65" s="56"/>
      <c r="G65" s="56"/>
      <c r="H65" s="57"/>
      <c r="I65" s="57"/>
      <c r="J65" s="57"/>
      <c r="K65" s="57"/>
      <c r="L65" s="58"/>
      <c r="BA65" s="59">
        <f>SUM(BA13:BA64)</f>
        <v>2293455.73</v>
      </c>
      <c r="BB65" s="60">
        <f>SUM(BB13:BB64)</f>
        <v>2293455.73</v>
      </c>
      <c r="BC65" s="37" t="str">
        <f>SpellNumber($E$2,BB65)</f>
        <v>INR  Twenty Two Lakh Ninety Three Thousand Four Hundred &amp; Fifty Five  and Paise Seventy Three Only</v>
      </c>
      <c r="IE65" s="39">
        <v>4</v>
      </c>
      <c r="IF65" s="39" t="s">
        <v>44</v>
      </c>
      <c r="IG65" s="39" t="s">
        <v>63</v>
      </c>
      <c r="IH65" s="39">
        <v>10</v>
      </c>
      <c r="II65" s="39" t="s">
        <v>39</v>
      </c>
    </row>
    <row r="66" spans="1:243" s="69" customFormat="1" ht="18">
      <c r="A66" s="54" t="s">
        <v>81</v>
      </c>
      <c r="B66" s="61"/>
      <c r="C66" s="62"/>
      <c r="D66" s="63"/>
      <c r="E66" s="75" t="s">
        <v>65</v>
      </c>
      <c r="F66" s="76"/>
      <c r="G66" s="64"/>
      <c r="H66" s="65"/>
      <c r="I66" s="65"/>
      <c r="J66" s="65"/>
      <c r="K66" s="66"/>
      <c r="L66" s="67"/>
      <c r="M66" s="68"/>
      <c r="O66" s="38"/>
      <c r="P66" s="38"/>
      <c r="Q66" s="38"/>
      <c r="R66" s="38"/>
      <c r="S66" s="38"/>
      <c r="BA66" s="70">
        <f>IF(ISBLANK(F66),0,IF(E66="Excess (+)",ROUND(BA65+(BA65*F66),2),IF(E66="Less (-)",ROUND(BA65+(BA65*F66*(-1)),2),IF(E66="At Par",BA65,0))))</f>
        <v>0</v>
      </c>
      <c r="BB66" s="71">
        <f>ROUND(BA66,0)</f>
        <v>0</v>
      </c>
      <c r="BC66" s="37" t="str">
        <f>SpellNumber($E$2,BB66)</f>
        <v>INR Zero Only</v>
      </c>
      <c r="IE66" s="72"/>
      <c r="IF66" s="72"/>
      <c r="IG66" s="72"/>
      <c r="IH66" s="72"/>
      <c r="II66" s="72"/>
    </row>
    <row r="67" spans="1:243" s="69" customFormat="1" ht="18">
      <c r="A67" s="53" t="s">
        <v>82</v>
      </c>
      <c r="B67" s="53"/>
      <c r="C67" s="81" t="str">
        <f>SpellNumber($E$2,BB66)</f>
        <v>INR Zero Only</v>
      </c>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IE67" s="72"/>
      <c r="IF67" s="72"/>
      <c r="IG67" s="72"/>
      <c r="IH67" s="72"/>
      <c r="II67" s="72"/>
    </row>
    <row r="68" ht="15"/>
    <row r="69" ht="15"/>
    <row r="70" ht="15"/>
    <row r="71" ht="15"/>
    <row r="72" ht="15"/>
    <row r="73" ht="15"/>
    <row r="74" ht="15"/>
  </sheetData>
  <sheetProtection password="EEC8" sheet="1"/>
  <mergeCells count="8">
    <mergeCell ref="A9:BC9"/>
    <mergeCell ref="C67:BC67"/>
    <mergeCell ref="A1:L1"/>
    <mergeCell ref="A4:BC4"/>
    <mergeCell ref="A5:BC5"/>
    <mergeCell ref="A6:BC6"/>
    <mergeCell ref="A7:BC7"/>
    <mergeCell ref="B8:BC8"/>
  </mergeCells>
  <dataValidations count="21">
    <dataValidation type="list" allowBlank="1" showErrorMessage="1" sqref="E6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6">
      <formula1>0</formula1>
      <formula2>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7 G28:G6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6">
      <formula1>IF(E66="Select",-1,IF(E66="At Par",0,0))</formula1>
      <formula2>IF(E66="Select",-1,IF(E66="At Par",0,0.99))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4 L63">
      <formula1>"INR"</formula1>
    </dataValidation>
    <dataValidation type="decimal" allowBlank="1" showInputMessage="1" showErrorMessage="1" promptTitle="Rate Entry" prompt="Please enter the Rate in Rupees for this item. " errorTitle="Invaid Entry" error="Only Numeric Values are allowed. " sqref="H28:H6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64">
      <formula1>0</formula1>
      <formula2>999999999999999</formula2>
    </dataValidation>
    <dataValidation type="list" allowBlank="1" showErrorMessage="1" sqref="K13:K64">
      <formula1>"Partial Conversion,Full Conversion"</formula1>
      <formula2>0</formula2>
    </dataValidation>
    <dataValidation allowBlank="1" showInputMessage="1" showErrorMessage="1" promptTitle="Addition / Deduction" prompt="Please Choose the correct One" sqref="J13:J64">
      <formula1>0</formula1>
      <formula2>0</formula2>
    </dataValidation>
    <dataValidation type="list" showErrorMessage="1" sqref="I13:I64">
      <formula1>"Excess(+),Less(-)"</formula1>
      <formula2>0</formula2>
    </dataValidation>
    <dataValidation allowBlank="1" showInputMessage="1" showErrorMessage="1" promptTitle="Itemcode/Make" prompt="Please enter text" sqref="C13:C6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4">
      <formula1>0</formula1>
      <formula2>999999999999999</formula2>
    </dataValidation>
    <dataValidation allowBlank="1" showInputMessage="1" showErrorMessage="1" promptTitle="Units" prompt="Please enter Units in text" sqref="E13:E64">
      <formula1>0</formula1>
      <formula2>0</formula2>
    </dataValidation>
    <dataValidation type="decimal" allowBlank="1" showInputMessage="1" showErrorMessage="1" promptTitle="Quantity" prompt="Please enter the Quantity for this item. " errorTitle="Invalid Entry" error="Only Numeric Values are allowed. " sqref="F13:F64 D13:D64">
      <formula1>0</formula1>
      <formula2>999999999999999</formula2>
    </dataValidation>
    <dataValidation type="decimal" allowBlank="1" showErrorMessage="1" errorTitle="Invalid Entry" error="Only Numeric Values are allowed. " sqref="A13:A6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6" t="s">
        <v>64</v>
      </c>
      <c r="F6" s="86"/>
      <c r="G6" s="86"/>
      <c r="H6" s="86"/>
      <c r="I6" s="86"/>
      <c r="J6" s="86"/>
      <c r="K6" s="86"/>
    </row>
    <row r="7" spans="5:11" ht="14.25">
      <c r="E7" s="87"/>
      <c r="F7" s="87"/>
      <c r="G7" s="87"/>
      <c r="H7" s="87"/>
      <c r="I7" s="87"/>
      <c r="J7" s="87"/>
      <c r="K7" s="87"/>
    </row>
    <row r="8" spans="5:11" ht="14.25">
      <c r="E8" s="87"/>
      <c r="F8" s="87"/>
      <c r="G8" s="87"/>
      <c r="H8" s="87"/>
      <c r="I8" s="87"/>
      <c r="J8" s="87"/>
      <c r="K8" s="87"/>
    </row>
    <row r="9" spans="5:11" ht="14.25">
      <c r="E9" s="87"/>
      <c r="F9" s="87"/>
      <c r="G9" s="87"/>
      <c r="H9" s="87"/>
      <c r="I9" s="87"/>
      <c r="J9" s="87"/>
      <c r="K9" s="87"/>
    </row>
    <row r="10" spans="5:11" ht="14.25">
      <c r="E10" s="87"/>
      <c r="F10" s="87"/>
      <c r="G10" s="87"/>
      <c r="H10" s="87"/>
      <c r="I10" s="87"/>
      <c r="J10" s="87"/>
      <c r="K10" s="87"/>
    </row>
    <row r="11" spans="5:11" ht="14.25">
      <c r="E11" s="87"/>
      <c r="F11" s="87"/>
      <c r="G11" s="87"/>
      <c r="H11" s="87"/>
      <c r="I11" s="87"/>
      <c r="J11" s="87"/>
      <c r="K11" s="87"/>
    </row>
    <row r="12" spans="5:11" ht="14.25">
      <c r="E12" s="87"/>
      <c r="F12" s="87"/>
      <c r="G12" s="87"/>
      <c r="H12" s="87"/>
      <c r="I12" s="87"/>
      <c r="J12" s="87"/>
      <c r="K12" s="87"/>
    </row>
    <row r="13" spans="5:11" ht="14.25">
      <c r="E13" s="87"/>
      <c r="F13" s="87"/>
      <c r="G13" s="87"/>
      <c r="H13" s="87"/>
      <c r="I13" s="87"/>
      <c r="J13" s="87"/>
      <c r="K13" s="87"/>
    </row>
    <row r="14" spans="5:11" ht="14.2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2023-12-13T13:35:49Z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