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<sst xmlns="http://schemas.openxmlformats.org/spreadsheetml/2006/main" count="200" uniqueCount="81">
  <si>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</si>
  <si>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</si>
  <si>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</si>
  <si>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</si>
  <si>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</si>
  <si>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</si>
  <si>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</si>
  <si>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</si>
  <si>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</si>
  <si>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</si>
  <si>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</si>
  <si>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</si>
  <si>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</si>
  <si>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</si>
  <si>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</si>
  <si>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</si>
  <si>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</si>
  <si>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</si>
  <si>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</si>
  <si>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</si>
  <si>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</si>
  <si>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</si>
  <si>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</si>
  <si>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</si>
  <si>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</si>
  <si>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</si>
  <si>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</si>
  <si>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</si>
  <si>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</si>
  <si>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</si>
  <si>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</si>
  <si>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</si>
  <si>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</si>
  <si>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</si>
  <si>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</si>
  <si>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</si>
  <si>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</si>
  <si>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</si>
  <si>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</si>
  <si>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</si>
  <si>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</si>
  <si>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</si>
  <si>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</si>
  <si>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</si>
  <si>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</si>
  <si>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</si>
  <si>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</si>
  <si>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</si>
  <si>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</si>
  <si>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</si>
  <si>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</si>
  <si>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</si>
  <si>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</si>
  <si>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</si>
  <si>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</si>
  <si>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</si>
  <si>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</si>
  <si>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</si>
  <si>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</si>
  <si>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</si>
  <si>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</si>
  <si>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</si>
  <si>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r>
      <t xml:space="preserve">TOTAL AMOUNT  With Taxes
           in
     </t>
    </r>
    <r>
      <rPr>
        <b/>
        <sz val="11"/>
        <color indexed="10"/>
        <rFont val="Arial"/>
        <family val="2"/>
      </rPr>
      <t xml:space="preserve"> Rs.      P</t>
    </r>
  </si>
  <si>
    <t>xx</t>
  </si>
  <si>
    <t>Total in Figures</t>
  </si>
  <si>
    <t>Quoted Rate in Figures</t>
  </si>
  <si>
    <t>Quoted Rate in Words</t>
  </si>
  <si>
    <t xml:space="preserve">Demolishing brick work manually / by mechanical means including stacking of serviceable material and disposal of unserviceable material within 50 metres lead as per direction of Engineer-in-charge:     In cement mortar   (15.7.4)            </t>
  </si>
  <si>
    <t>Earth work in surface excavation not exceeding 30 cm in depth but exceeding 1.5 m in width as well as 10 sqm on plan including getting out and disposal of excavated earth upto 50 m and lift upto 1.5 m, as directed by Engineer-in- Charge:All kinds of soil (2.1.1)</t>
  </si>
  <si>
    <t>Construction of granular sub-base by providing close graded Material conforming to specifications, mixing in a mechanical mix plant at OMC, carriage of mixed material by tippers to work site, for all leads &amp; lifts, spreading in uniform layers of specified thickness with motor grader on prepared surface and compacting with vibratory power roller to achieve the desired density, complete as per specifications and directions of Engineer-in-Charge.With material conforming to Grade-II (size range 53 mm to 0.075 mm ) having CBR Value-25 (16.78.2)</t>
  </si>
  <si>
    <r>
      <t xml:space="preserve"> Brick edging in full brick width and half brick depth including
excavation, refilling and disposal of surplus earth lead upto 50 metres.  With common burnt clay F.P.S. (non modular) bricks of class designation 7.5</t>
    </r>
    <r>
      <rPr>
        <b/>
        <sz val="10"/>
        <rFont val="Times New Roman"/>
        <family val="1"/>
      </rPr>
      <t>( 16.7.1)</t>
    </r>
  </si>
  <si>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 50 to 100 mm average compacted thickness with bitumen of grade VG-30 @ 3.50% (percentage by weight of total mix) prepared in Batch Type Hot Mix Plant of 100-120 TPH capacity. (16.55.1)</t>
  </si>
  <si>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 (16.40)</t>
  </si>
  <si>
    <t xml:space="preserve">Providing and applying tack coat using bitumen emulsion conforming to IS:8887, using emulsion pressure distributer including preparing the surface &amp; cleaning with mechanical broom.  ith medium setting bitumen emulsion On bituminous surface @ 0.25kg/sqm  (16.31.2.2)
</t>
  </si>
  <si>
    <r>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t>
    </r>
    <r>
      <rPr>
        <b/>
        <sz val="10"/>
        <rFont val="Times New Roman"/>
        <family val="1"/>
      </rPr>
      <t>(16.48.1)</t>
    </r>
  </si>
  <si>
    <t>cum</t>
  </si>
  <si>
    <t>Mtr.</t>
  </si>
  <si>
    <t xml:space="preserve">Name of Work: Repair and laying of bituminious road between Limbdi and Rajputana Hostel, IIT(BHU) </t>
  </si>
  <si>
    <t>Contract No:   IIT(BHU)/IWD/</t>
  </si>
  <si>
    <t xml:space="preserve"> Brick edging in full brick width and half brick depth including
excavation, refilling and disposal of surplus earth lead upto 50 metres.  With common burnt clay F.P.S. (non modular) bricks of class designation 7.5( 16.7.1)</t>
  </si>
  <si>
    <t xml:space="preserve"> Painting road surface marking with adequate nos of coats to give uniform finish with ready mixed road marking paint conforming to IS : 164, on bituminous surface in white/yellow shade, including cleaning the surface of all dirt, scales, oil, grease and foreign material etc. complete.  New work (Two or more coats) (16.48.1)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</si>
</sst>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hair"/>
    </border>
    <border>
      <left>
        <color indexed="63"/>
      </left>
      <right>
        <color indexed="63"/>
      </right>
      <top>
        <color indexed="63"/>
      </top>
      <bottom style="thin">
        <color indexed="8"/>
      </bottom>
    </border>
    <border>
      <left style="thin"/>
      <right style="thin"/>
      <top style="hair"/>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3" xfId="0" applyFont="1" applyFill="1" applyBorder="1" applyAlignment="1">
      <alignment horizontal="center" wrapText="1"/>
    </xf>
    <xf numFmtId="0" fontId="25" fillId="0" borderId="21" xfId="0" applyFont="1" applyFill="1" applyBorder="1" applyAlignment="1">
      <alignment horizontal="justify" vertical="top" wrapText="1" shrinkToFit="1"/>
    </xf>
    <xf numFmtId="0" fontId="25" fillId="0" borderId="23" xfId="0" applyFont="1" applyFill="1" applyBorder="1" applyAlignment="1">
      <alignment horizontal="center" wrapText="1" shrinkToFi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79" t="str">
        <f>B2&amp;" BoQ"</f>
        <v>Percentage BoQ</v>
      </c>
      <c r="B1" s="79"/>
      <c r="C1" s="79"/>
      <c r="D1" s="79"/>
      <c r="E1" s="79"/>
      <c r="F1" s="79"/>
      <c r="G1" s="79"/>
      <c r="H1" s="79"/>
      <c r="I1" s="79"/>
      <c r="J1" s="79"/>
      <c r="K1" s="79"/>
      <c r="L1" s="79"/>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0" t="s">
        <v>61</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6" customHeight="1">
      <c r="A5" s="80" t="s">
        <v>77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27" customHeight="1">
      <c r="A6" s="80" t="s">
        <v>78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13.5"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2" customFormat="1" ht="54.75">
      <c r="A8" s="11" t="s">
        <v>58</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E8" s="13"/>
      <c r="IF8" s="13"/>
      <c r="IG8" s="13"/>
      <c r="IH8" s="13"/>
      <c r="II8" s="13"/>
    </row>
    <row r="9" spans="1:243" s="14" customFormat="1" ht="13.5">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63</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63</v>
      </c>
      <c r="IC13" s="38" t="s">
        <v>34</v>
      </c>
      <c r="IE13" s="39"/>
      <c r="IF13" s="39" t="s">
        <v>35</v>
      </c>
      <c r="IG13" s="39" t="s">
        <v>36</v>
      </c>
      <c r="IH13" s="39">
        <v>10</v>
      </c>
      <c r="II13" s="39" t="s">
        <v>37</v>
      </c>
    </row>
    <row r="14" spans="1:243" s="38" customFormat="1" ht="48" customHeight="1">
      <c r="A14" s="22">
        <v>1</v>
      </c>
      <c r="B14" s="76" t="s">
        <v>67</v>
      </c>
      <c r="C14" s="24" t="s">
        <v>38</v>
      </c>
      <c r="D14" s="75">
        <v>5</v>
      </c>
      <c r="E14" s="85" t="s">
        <v>75</v>
      </c>
      <c r="F14" s="75">
        <v>1469.9</v>
      </c>
      <c r="G14" s="41"/>
      <c r="H14" s="42"/>
      <c r="I14" s="40" t="s">
        <v>40</v>
      </c>
      <c r="J14" s="43">
        <f aca="true" t="shared" si="0" ref="J14:J21">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7349.5</v>
      </c>
      <c r="BB14" s="48">
        <f aca="true" t="shared" si="2" ref="BB14:BB21">BA14+SUM(N14:AZ14)</f>
        <v>7349.5</v>
      </c>
      <c r="BC14" s="37" t="str">
        <f aca="true" t="shared" si="3" ref="BC14:BC21">SpellNumber(L14,BB14)</f>
        <v>INR  Seven Thousand Three Hundred &amp; Forty Nine  and Paise Fifty Only</v>
      </c>
      <c r="IA14" s="38">
        <v>1</v>
      </c>
      <c r="IB14" s="74" t="s">
        <v>67</v>
      </c>
      <c r="IC14" s="38" t="s">
        <v>38</v>
      </c>
      <c r="ID14" s="38">
        <v>5</v>
      </c>
      <c r="IE14" s="39" t="s">
        <v>75</v>
      </c>
      <c r="IF14" s="39" t="s">
        <v>42</v>
      </c>
      <c r="IG14" s="39" t="s">
        <v>36</v>
      </c>
      <c r="IH14" s="39">
        <v>123.223</v>
      </c>
      <c r="II14" s="39" t="s">
        <v>39</v>
      </c>
    </row>
    <row r="15" spans="1:243" s="38" customFormat="1" ht="48" customHeight="1">
      <c r="A15" s="22">
        <v>2</v>
      </c>
      <c r="B15" s="86" t="s">
        <v>68</v>
      </c>
      <c r="C15" s="24" t="s">
        <v>43</v>
      </c>
      <c r="D15" s="75">
        <v>522</v>
      </c>
      <c r="E15" s="87" t="s">
        <v>60</v>
      </c>
      <c r="F15" s="75">
        <v>92.55</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48311.1</v>
      </c>
      <c r="BB15" s="48">
        <f t="shared" si="2"/>
        <v>48311.1</v>
      </c>
      <c r="BC15" s="37" t="str">
        <f t="shared" si="3"/>
        <v>INR  Forty Eight Thousand Three Hundred &amp; Eleven  and Paise Ten Only</v>
      </c>
      <c r="IA15" s="38">
        <v>2</v>
      </c>
      <c r="IB15" s="74" t="s">
        <v>68</v>
      </c>
      <c r="IC15" s="38" t="s">
        <v>43</v>
      </c>
      <c r="ID15" s="38">
        <v>522</v>
      </c>
      <c r="IE15" s="39" t="s">
        <v>60</v>
      </c>
      <c r="IF15" s="39" t="s">
        <v>44</v>
      </c>
      <c r="IG15" s="39" t="s">
        <v>45</v>
      </c>
      <c r="IH15" s="39">
        <v>213</v>
      </c>
      <c r="II15" s="39" t="s">
        <v>39</v>
      </c>
    </row>
    <row r="16" spans="1:243" s="38" customFormat="1" ht="86.25" customHeight="1">
      <c r="A16" s="22">
        <v>3</v>
      </c>
      <c r="B16" s="86" t="s">
        <v>69</v>
      </c>
      <c r="C16" s="24" t="s">
        <v>46</v>
      </c>
      <c r="D16" s="75">
        <v>90</v>
      </c>
      <c r="E16" s="87" t="s">
        <v>75</v>
      </c>
      <c r="F16" s="75">
        <v>2637.3</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237357</v>
      </c>
      <c r="BB16" s="48">
        <f t="shared" si="2"/>
        <v>237357</v>
      </c>
      <c r="BC16" s="37" t="str">
        <f t="shared" si="3"/>
        <v>INR  Two Lakh Thirty Seven Thousand Three Hundred &amp; Fifty Seven  Only</v>
      </c>
      <c r="IA16" s="38">
        <v>3</v>
      </c>
      <c r="IB16" s="74" t="s">
        <v>69</v>
      </c>
      <c r="IC16" s="38" t="s">
        <v>46</v>
      </c>
      <c r="ID16" s="38">
        <v>90</v>
      </c>
      <c r="IE16" s="39" t="s">
        <v>75</v>
      </c>
      <c r="IF16" s="39" t="s">
        <v>35</v>
      </c>
      <c r="IG16" s="39" t="s">
        <v>47</v>
      </c>
      <c r="IH16" s="39">
        <v>10</v>
      </c>
      <c r="II16" s="39" t="s">
        <v>39</v>
      </c>
    </row>
    <row r="17" spans="1:243" s="38" customFormat="1" ht="40.5" customHeight="1">
      <c r="A17" s="22">
        <v>4</v>
      </c>
      <c r="B17" s="86" t="s">
        <v>70</v>
      </c>
      <c r="C17" s="24" t="s">
        <v>48</v>
      </c>
      <c r="D17" s="75">
        <v>28</v>
      </c>
      <c r="E17" s="87" t="s">
        <v>76</v>
      </c>
      <c r="F17" s="75">
        <v>167.8</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4698.4</v>
      </c>
      <c r="BB17" s="48">
        <f t="shared" si="2"/>
        <v>4698.4</v>
      </c>
      <c r="BC17" s="37" t="str">
        <f t="shared" si="3"/>
        <v>INR  Four Thousand Six Hundred &amp; Ninety Eight  and Paise Forty Only</v>
      </c>
      <c r="IA17" s="38">
        <v>4</v>
      </c>
      <c r="IB17" s="74" t="s">
        <v>79</v>
      </c>
      <c r="IC17" s="38" t="s">
        <v>48</v>
      </c>
      <c r="ID17" s="38">
        <v>28</v>
      </c>
      <c r="IE17" s="39" t="s">
        <v>76</v>
      </c>
      <c r="IF17" s="39" t="s">
        <v>49</v>
      </c>
      <c r="IG17" s="39" t="s">
        <v>50</v>
      </c>
      <c r="IH17" s="39">
        <v>10</v>
      </c>
      <c r="II17" s="39" t="s">
        <v>39</v>
      </c>
    </row>
    <row r="18" spans="1:243" s="38" customFormat="1" ht="105" customHeight="1">
      <c r="A18" s="22">
        <v>5</v>
      </c>
      <c r="B18" s="86" t="s">
        <v>71</v>
      </c>
      <c r="C18" s="24" t="s">
        <v>51</v>
      </c>
      <c r="D18" s="75">
        <v>56</v>
      </c>
      <c r="E18" s="87" t="s">
        <v>75</v>
      </c>
      <c r="F18" s="75">
        <v>7743.55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433638.8</v>
      </c>
      <c r="BB18" s="48">
        <f t="shared" si="2"/>
        <v>433638.8</v>
      </c>
      <c r="BC18" s="37" t="str">
        <f t="shared" si="3"/>
        <v>INR  Four Lakh Thirty Three Thousand Six Hundred &amp; Thirty Eight  and Paise Eighty Only</v>
      </c>
      <c r="IA18" s="38">
        <v>5</v>
      </c>
      <c r="IB18" s="74" t="s">
        <v>71</v>
      </c>
      <c r="IC18" s="38" t="s">
        <v>51</v>
      </c>
      <c r="ID18" s="38">
        <v>56</v>
      </c>
      <c r="IE18" s="39" t="s">
        <v>75</v>
      </c>
      <c r="IF18" s="39" t="s">
        <v>42</v>
      </c>
      <c r="IG18" s="39" t="s">
        <v>36</v>
      </c>
      <c r="IH18" s="39">
        <v>123.223</v>
      </c>
      <c r="II18" s="39" t="s">
        <v>39</v>
      </c>
    </row>
    <row r="19" spans="1:243" s="38" customFormat="1" ht="56.25" customHeight="1">
      <c r="A19" s="22">
        <v>6</v>
      </c>
      <c r="B19" s="76" t="s">
        <v>72</v>
      </c>
      <c r="C19" s="24" t="s">
        <v>52</v>
      </c>
      <c r="D19" s="75">
        <v>1260</v>
      </c>
      <c r="E19" s="85" t="s">
        <v>60</v>
      </c>
      <c r="F19" s="75">
        <v>73.7</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92862</v>
      </c>
      <c r="BB19" s="48">
        <f t="shared" si="2"/>
        <v>92862</v>
      </c>
      <c r="BC19" s="37" t="str">
        <f t="shared" si="3"/>
        <v>INR  Ninety Two Thousand Eight Hundred &amp; Sixty Two  Only</v>
      </c>
      <c r="IA19" s="38">
        <v>6</v>
      </c>
      <c r="IB19" s="74" t="s">
        <v>72</v>
      </c>
      <c r="IC19" s="38" t="s">
        <v>52</v>
      </c>
      <c r="ID19" s="38">
        <v>1260</v>
      </c>
      <c r="IE19" s="39" t="s">
        <v>60</v>
      </c>
      <c r="IF19" s="39" t="s">
        <v>44</v>
      </c>
      <c r="IG19" s="39" t="s">
        <v>45</v>
      </c>
      <c r="IH19" s="39">
        <v>213</v>
      </c>
      <c r="II19" s="39" t="s">
        <v>39</v>
      </c>
    </row>
    <row r="20" spans="1:243" s="38" customFormat="1" ht="60" customHeight="1">
      <c r="A20" s="22">
        <v>7</v>
      </c>
      <c r="B20" s="76" t="s">
        <v>73</v>
      </c>
      <c r="C20" s="24" t="s">
        <v>53</v>
      </c>
      <c r="D20" s="75">
        <v>1260</v>
      </c>
      <c r="E20" s="85" t="s">
        <v>60</v>
      </c>
      <c r="F20" s="75">
        <v>11</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13860</v>
      </c>
      <c r="BB20" s="48">
        <f t="shared" si="2"/>
        <v>13860</v>
      </c>
      <c r="BC20" s="37" t="str">
        <f t="shared" si="3"/>
        <v>INR  Thirteen Thousand Eight Hundred &amp; Sixty  Only</v>
      </c>
      <c r="IA20" s="38">
        <v>7</v>
      </c>
      <c r="IB20" s="74" t="s">
        <v>73</v>
      </c>
      <c r="IC20" s="38" t="s">
        <v>53</v>
      </c>
      <c r="ID20" s="38">
        <v>1260</v>
      </c>
      <c r="IE20" s="39" t="s">
        <v>60</v>
      </c>
      <c r="IF20" s="39" t="s">
        <v>35</v>
      </c>
      <c r="IG20" s="39" t="s">
        <v>47</v>
      </c>
      <c r="IH20" s="39">
        <v>10</v>
      </c>
      <c r="II20" s="39" t="s">
        <v>39</v>
      </c>
    </row>
    <row r="21" spans="1:243" s="38" customFormat="1" ht="57" customHeight="1">
      <c r="A21" s="22">
        <v>8</v>
      </c>
      <c r="B21" s="76" t="s">
        <v>74</v>
      </c>
      <c r="C21" s="24" t="s">
        <v>54</v>
      </c>
      <c r="D21" s="75">
        <v>54</v>
      </c>
      <c r="E21" s="87" t="s">
        <v>60</v>
      </c>
      <c r="F21" s="75">
        <v>215.95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11661.3</v>
      </c>
      <c r="BB21" s="48">
        <f t="shared" si="2"/>
        <v>11661.3</v>
      </c>
      <c r="BC21" s="37" t="str">
        <f t="shared" si="3"/>
        <v>INR  Eleven Thousand Six Hundred &amp; Sixty One  and Paise Thirty Only</v>
      </c>
      <c r="IA21" s="38">
        <v>8</v>
      </c>
      <c r="IB21" s="38" t="s">
        <v>80</v>
      </c>
      <c r="IC21" s="38" t="s">
        <v>54</v>
      </c>
      <c r="ID21" s="38">
        <v>54</v>
      </c>
      <c r="IE21" s="39" t="s">
        <v>60</v>
      </c>
      <c r="IF21" s="39" t="s">
        <v>49</v>
      </c>
      <c r="IG21" s="39" t="s">
        <v>50</v>
      </c>
      <c r="IH21" s="39">
        <v>10</v>
      </c>
      <c r="II21" s="39" t="s">
        <v>39</v>
      </c>
    </row>
    <row r="22" spans="1:243" s="38" customFormat="1" ht="48" customHeight="1">
      <c r="A22" s="50" t="s">
        <v>64</v>
      </c>
      <c r="B22" s="51"/>
      <c r="C22" s="52"/>
      <c r="D22" s="53"/>
      <c r="E22" s="53"/>
      <c r="F22" s="53"/>
      <c r="G22" s="53"/>
      <c r="H22" s="54"/>
      <c r="I22" s="54"/>
      <c r="J22" s="54"/>
      <c r="K22" s="54"/>
      <c r="L22" s="55"/>
      <c r="BA22" s="56">
        <f>SUM(BA13:BA21)</f>
        <v>849738.1</v>
      </c>
      <c r="BB22" s="57">
        <f>SUM(BB13:BB21)</f>
        <v>849738.1</v>
      </c>
      <c r="BC22" s="37" t="str">
        <f>SpellNumber($E$2,BB22)</f>
        <v>INR  Eight Lakh Forty Nine Thousand Seven Hundred &amp; Thirty Eight  and Paise Ten Only</v>
      </c>
      <c r="IE22" s="39">
        <v>4</v>
      </c>
      <c r="IF22" s="39" t="s">
        <v>44</v>
      </c>
      <c r="IG22" s="39" t="s">
        <v>55</v>
      </c>
      <c r="IH22" s="39">
        <v>10</v>
      </c>
      <c r="II22" s="39" t="s">
        <v>39</v>
      </c>
    </row>
    <row r="23" spans="1:243" s="66" customFormat="1" ht="18">
      <c r="A23" s="51" t="s">
        <v>65</v>
      </c>
      <c r="B23" s="58"/>
      <c r="C23" s="59"/>
      <c r="D23" s="60"/>
      <c r="E23" s="72" t="s">
        <v>57</v>
      </c>
      <c r="F23" s="73"/>
      <c r="G23" s="61"/>
      <c r="H23" s="62"/>
      <c r="I23" s="62"/>
      <c r="J23" s="62"/>
      <c r="K23" s="63"/>
      <c r="L23" s="64"/>
      <c r="M23" s="65"/>
      <c r="O23" s="38"/>
      <c r="P23" s="38"/>
      <c r="Q23" s="38"/>
      <c r="R23" s="38"/>
      <c r="S23" s="38"/>
      <c r="BA23" s="67">
        <f>IF(ISBLANK(F23),0,IF(E23="Excess (+)",ROUND(BA22+(BA22*F23),2),IF(E23="Less (-)",ROUND(BA22+(BA22*F23*(-1)),2),IF(E23="At Par",BA22,0))))</f>
        <v>0</v>
      </c>
      <c r="BB23" s="68">
        <f>ROUND(BA23,0)</f>
        <v>0</v>
      </c>
      <c r="BC23" s="37" t="str">
        <f>SpellNumber($E$2,BB23)</f>
        <v>INR Zero Only</v>
      </c>
      <c r="IE23" s="69"/>
      <c r="IF23" s="69"/>
      <c r="IG23" s="69"/>
      <c r="IH23" s="69"/>
      <c r="II23" s="69"/>
    </row>
    <row r="24" spans="1:243" s="66" customFormat="1" ht="18">
      <c r="A24" s="50" t="s">
        <v>66</v>
      </c>
      <c r="B24" s="50"/>
      <c r="C24" s="78" t="str">
        <f>SpellNumber($E$2,BB23)</f>
        <v>INR Zero Only</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IE24" s="69"/>
      <c r="IF24" s="69"/>
      <c r="IG24" s="69"/>
      <c r="IH24" s="69"/>
      <c r="II24" s="69"/>
    </row>
    <row r="25" ht="15"/>
    <row r="26" ht="15"/>
  </sheetData>
  <sheetProtection password="EEC8" sheet="1"/>
  <mergeCells count="8">
    <mergeCell ref="A9:BC9"/>
    <mergeCell ref="C24:BC24"/>
    <mergeCell ref="A1:L1"/>
    <mergeCell ref="A4:BC4"/>
    <mergeCell ref="A5:BC5"/>
    <mergeCell ref="A6:BC6"/>
    <mergeCell ref="A7:BC7"/>
    <mergeCell ref="B8:BC8"/>
  </mergeCells>
  <dataValidations count="20">
    <dataValidation type="list" allowBlank="1" showErrorMessage="1" sqref="E2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list" allowBlank="1" showErrorMessage="1" sqref="K13:K21">
      <formula1>"Partial Conversion,Full Conversion"</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L13 L14 L15 L16 L17 L18 L19 L21 L20">
      <formula1>"INR"</formula1>
    </dataValidation>
    <dataValidation type="decimal" allowBlank="1" showErrorMessage="1" errorTitle="Invalid Entry" error="Only Numeric Values are allowed. " sqref="A13:A2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3" t="s">
        <v>56</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2023-07-06T10:13:40Z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