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<sst xmlns="http://schemas.openxmlformats.org/spreadsheetml/2006/main" count="116" uniqueCount="59">
  <si>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</si>
  <si>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</si>
  <si>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</si>
  <si>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</si>
  <si>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</si>
  <si>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</si>
  <si>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</si>
  <si>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</si>
  <si>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</si>
  <si>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</si>
  <si>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</si>
  <si>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</si>
  <si>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</si>
  <si>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</si>
  <si>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</si>
  <si>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</si>
  <si>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</si>
  <si>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</si>
  <si>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</si>
  <si>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</si>
  <si>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</si>
  <si>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</si>
  <si>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</si>
  <si>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</si>
  <si>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</si>
  <si>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</si>
  <si>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</si>
  <si>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</si>
  <si>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</si>
  <si>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</si>
  <si>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</si>
  <si>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</si>
  <si>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</si>
  <si>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</si>
  <si>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</si>
  <si>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</si>
  <si>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</si>
  <si>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</si>
  <si>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</si>
  <si>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</si>
  <si>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Full Conversion</t>
  </si>
  <si>
    <t>Construction of chamber for 100mm sluice plates</t>
  </si>
  <si>
    <t>item3</t>
  </si>
  <si>
    <t>BI01010001010000000000000515BI0100001119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</si>
  <si>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</si>
  <si>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</si>
  <si>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</si>
  <si>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</si>
  <si>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</si>
  <si>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</si>
  <si>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</si>
  <si>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</si>
  <si>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xx</t>
  </si>
  <si>
    <t>Total in Figures</t>
  </si>
  <si>
    <t>Quoted Rate in Figures</t>
  </si>
  <si>
    <t>Quoted Rate in Words</t>
  </si>
  <si>
    <t>Post-construction Anti Termite Treatment in the building as per ISI specification 6313 (1981)
SPECIFICATION 
Providing &amp; Injecting chemical emulsion for post ATT of soil of existing floors using chemical emulsion for post ATT of soil of existing floors using chemical emulsion @ 1 litre per holes, 300mm. Apart including drilling holes and plugging 12mm. Dia holes. 
Providing &amp; Injecting chemical emulsion for post ATT of vids and masonary using chemical emulsion @ 1 lit. per holes at 300mm. Apart including holes at 45 degree and replugging the same. 
Providing &amp; Injecting chemical emulsion for post ATT along the external perimeter below the concrete or masonary apron. Using chemical emulsion @ 2.5 litres per linear metre. 
Providing &amp; Injecting chemical emulsion and wood work by chemical chlordane (Oil or Kerosene based) by drilling holes at downward. Angle and sealing the same. 
Chemical to be used: CHLORPYRIPHOS 20 EC.</t>
  </si>
  <si>
    <t>Contract No: IIT(BHU)/IWD/</t>
  </si>
  <si>
    <t>Name of Work: Post- Construction Anti Termite Treatment in hostels and departments, IIT(BHU), Varanasi</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</si>
</sst>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hair"/>
      <bottom style="hair"/>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3"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40" fillId="0" borderId="22" xfId="0" applyFont="1" applyFill="1" applyBorder="1" applyAlignment="1">
      <alignment horizontal="justify" vertical="top" wrapText="1"/>
    </xf>
    <xf numFmtId="0" fontId="40" fillId="0" borderId="22" xfId="0"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70" zoomScaleNormal="70" zoomScalePageLayoutView="0" workbookViewId="0" topLeftCell="A1">
      <selection activeCell="A6" sqref="A6:BC6"/>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5" t="str">
        <f>B2&amp;" BoQ"</f>
        <v>Percentage BoQ</v>
      </c>
      <c r="B1" s="75"/>
      <c r="C1" s="75"/>
      <c r="D1" s="75"/>
      <c r="E1" s="75"/>
      <c r="F1" s="75"/>
      <c r="G1" s="75"/>
      <c r="H1" s="75"/>
      <c r="I1" s="75"/>
      <c r="J1" s="75"/>
      <c r="K1" s="75"/>
      <c r="L1" s="75"/>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6" t="s">
        <v>50</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6" customHeight="1">
      <c r="A5" s="76" t="s">
        <v>58</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27" customHeight="1">
      <c r="A6" s="76" t="s">
        <v>57</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13.5"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4.75">
      <c r="A8" s="11" t="s">
        <v>47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13.5">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48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51</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52</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52</v>
      </c>
      <c r="IC13" s="38" t="s">
        <v>34</v>
      </c>
      <c r="IE13" s="39"/>
      <c r="IF13" s="39" t="s">
        <v>35</v>
      </c>
      <c r="IG13" s="39" t="s">
        <v>36</v>
      </c>
      <c r="IH13" s="39">
        <v>10</v>
      </c>
      <c r="II13" s="39" t="s">
        <v>37</v>
      </c>
    </row>
    <row r="14" spans="1:243" s="38" customFormat="1" ht="176.25" customHeight="1">
      <c r="A14" s="22">
        <v>1</v>
      </c>
      <c r="B14" s="81" t="s">
        <v>56</v>
      </c>
      <c r="C14" s="24" t="s">
        <v>43</v>
      </c>
      <c r="D14" s="72">
        <v>7231</v>
      </c>
      <c r="E14" s="82" t="s">
        <v>49</v>
      </c>
      <c r="F14" s="72">
        <v>48.4</v>
      </c>
      <c r="G14" s="41"/>
      <c r="H14" s="41"/>
      <c r="I14" s="40" t="s">
        <v>39</v>
      </c>
      <c r="J14" s="42">
        <f>IF(I14="Less(-)",-1,1)</f>
        <v>1</v>
      </c>
      <c r="K14" s="43" t="s">
        <v>40</v>
      </c>
      <c r="L14" s="43" t="s">
        <v>4</v>
      </c>
      <c r="M14" s="68"/>
      <c r="N14" s="41"/>
      <c r="O14" s="41"/>
      <c r="P14" s="44"/>
      <c r="Q14" s="41"/>
      <c r="R14" s="41"/>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total_amount_ba($B$2,$D$2,D14,F14,J14,K14,M14)</f>
        <v>349980.4</v>
      </c>
      <c r="BB14" s="47">
        <f>BA14+SUM(N14:AZ14)</f>
        <v>349980.4</v>
      </c>
      <c r="BC14" s="37" t="str">
        <f>SpellNumber(L14,BB14)</f>
        <v>INR  Three Lakh Forty Nine Thousand Nine Hundred &amp; Eighty  and Paise Forty Only</v>
      </c>
      <c r="IA14" s="38">
        <v>1</v>
      </c>
      <c r="IB14" s="71" t="s">
        <v>56</v>
      </c>
      <c r="IC14" s="38" t="s">
        <v>43</v>
      </c>
      <c r="ID14" s="38">
        <v>7231</v>
      </c>
      <c r="IE14" s="39" t="s">
        <v>49</v>
      </c>
      <c r="IF14" s="39" t="s">
        <v>35</v>
      </c>
      <c r="IG14" s="39" t="s">
        <v>42</v>
      </c>
      <c r="IH14" s="39">
        <v>10</v>
      </c>
      <c r="II14" s="39" t="s">
        <v>38</v>
      </c>
    </row>
    <row r="15" spans="1:243" s="38" customFormat="1" ht="48" customHeight="1">
      <c r="A15" s="48" t="s">
        <v>53</v>
      </c>
      <c r="B15" s="49"/>
      <c r="C15" s="50"/>
      <c r="D15" s="51"/>
      <c r="E15" s="51"/>
      <c r="F15" s="51"/>
      <c r="G15" s="51"/>
      <c r="H15" s="52"/>
      <c r="I15" s="52"/>
      <c r="J15" s="52"/>
      <c r="K15" s="52"/>
      <c r="L15" s="53"/>
      <c r="BA15" s="54">
        <f>SUM(BA13:BA14)</f>
        <v>349980.4</v>
      </c>
      <c r="BB15" s="55">
        <f>SUM(BB13:BB14)</f>
        <v>349980.4</v>
      </c>
      <c r="BC15" s="37" t="str">
        <f>SpellNumber($E$2,BB15)</f>
        <v>INR  Three Lakh Forty Nine Thousand Nine Hundred &amp; Eighty  and Paise Forty Only</v>
      </c>
      <c r="IE15" s="39">
        <v>4</v>
      </c>
      <c r="IF15" s="39" t="s">
        <v>41</v>
      </c>
      <c r="IG15" s="39" t="s">
        <v>44</v>
      </c>
      <c r="IH15" s="39">
        <v>10</v>
      </c>
      <c r="II15" s="39" t="s">
        <v>38</v>
      </c>
    </row>
    <row r="16" spans="1:243" s="64" customFormat="1" ht="17.25">
      <c r="A16" s="49" t="s">
        <v>54</v>
      </c>
      <c r="B16" s="56"/>
      <c r="C16" s="57"/>
      <c r="D16" s="58"/>
      <c r="E16" s="69" t="s">
        <v>46</v>
      </c>
      <c r="F16" s="70"/>
      <c r="G16" s="59"/>
      <c r="H16" s="60"/>
      <c r="I16" s="60"/>
      <c r="J16" s="60"/>
      <c r="K16" s="61"/>
      <c r="L16" s="62"/>
      <c r="M16" s="63"/>
      <c r="O16" s="38"/>
      <c r="P16" s="38"/>
      <c r="Q16" s="38"/>
      <c r="R16" s="38"/>
      <c r="S16" s="38"/>
      <c r="BA16" s="65">
        <f>IF(ISBLANK(F16),0,IF(E16="Excess (+)",ROUND(BA15+(BA15*F16),2),IF(E16="Less (-)",ROUND(BA15+(BA15*F16*(-1)),2),IF(E16="At Par",BA15,0))))</f>
        <v>0</v>
      </c>
      <c r="BB16" s="66">
        <f>ROUND(BA16,0)</f>
        <v>0</v>
      </c>
      <c r="BC16" s="37" t="str">
        <f>SpellNumber($E$2,BB16)</f>
        <v>INR Zero Only</v>
      </c>
      <c r="IE16" s="67"/>
      <c r="IF16" s="67"/>
      <c r="IG16" s="67"/>
      <c r="IH16" s="67"/>
      <c r="II16" s="67"/>
    </row>
    <row r="17" spans="1:243" s="64" customFormat="1" ht="17.25">
      <c r="A17" s="48" t="s">
        <v>55</v>
      </c>
      <c r="B17" s="48"/>
      <c r="C17" s="74" t="str">
        <f>SpellNumber($E$2,BB16)</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IE17" s="67"/>
      <c r="IF17" s="67"/>
      <c r="IG17" s="67"/>
      <c r="IH17" s="67"/>
      <c r="II17" s="67"/>
    </row>
  </sheetData>
  <sheetProtection password="EEC8" sheet="1"/>
  <mergeCells count="8">
    <mergeCell ref="A9:BC9"/>
    <mergeCell ref="C17:BC17"/>
    <mergeCell ref="A1:L1"/>
    <mergeCell ref="A4:BC4"/>
    <mergeCell ref="A5:BC5"/>
    <mergeCell ref="A6:BC6"/>
    <mergeCell ref="A7:BC7"/>
    <mergeCell ref="B8:BC8"/>
  </mergeCells>
  <dataValidations count="20">
    <dataValidation type="list" allowBlank="1" showErrorMessage="1" sqref="E1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allowBlank="1" showInputMessage="1" showErrorMessage="1" promptTitle="Item Description" prompt="Please enter Item Description in text" sqref="B14">
      <formula1>0</formula1>
      <formula2>0</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list" allowBlank="1" showErrorMessage="1" sqref="K13:K14">
      <formula1>"Partial Conversion,Full Conversion"</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L14 L13">
      <formula1>"INR"</formula1>
    </dataValidation>
    <dataValidation type="decimal" allowBlank="1" showErrorMessage="1" errorTitle="Invalid Entry" error="Only Numeric Values are allowed. " sqref="A13:A1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79" t="s">
        <v>45</v>
      </c>
      <c r="F6" s="79"/>
      <c r="G6" s="79"/>
      <c r="H6" s="79"/>
      <c r="I6" s="79"/>
      <c r="J6" s="79"/>
      <c r="K6" s="79"/>
    </row>
    <row r="7" spans="5:11" ht="14.25">
      <c r="E7" s="80"/>
      <c r="F7" s="80"/>
      <c r="G7" s="80"/>
      <c r="H7" s="80"/>
      <c r="I7" s="80"/>
      <c r="J7" s="80"/>
      <c r="K7" s="80"/>
    </row>
    <row r="8" spans="5:11" ht="14.25">
      <c r="E8" s="80"/>
      <c r="F8" s="80"/>
      <c r="G8" s="80"/>
      <c r="H8" s="80"/>
      <c r="I8" s="80"/>
      <c r="J8" s="80"/>
      <c r="K8" s="80"/>
    </row>
    <row r="9" spans="5:11" ht="14.25">
      <c r="E9" s="80"/>
      <c r="F9" s="80"/>
      <c r="G9" s="80"/>
      <c r="H9" s="80"/>
      <c r="I9" s="80"/>
      <c r="J9" s="80"/>
      <c r="K9" s="80"/>
    </row>
    <row r="10" spans="5:11" ht="14.25">
      <c r="E10" s="80"/>
      <c r="F10" s="80"/>
      <c r="G10" s="80"/>
      <c r="H10" s="80"/>
      <c r="I10" s="80"/>
      <c r="J10" s="80"/>
      <c r="K10" s="80"/>
    </row>
    <row r="11" spans="5:11" ht="14.25">
      <c r="E11" s="80"/>
      <c r="F11" s="80"/>
      <c r="G11" s="80"/>
      <c r="H11" s="80"/>
      <c r="I11" s="80"/>
      <c r="J11" s="80"/>
      <c r="K11" s="80"/>
    </row>
    <row r="12" spans="5:11" ht="14.25">
      <c r="E12" s="80"/>
      <c r="F12" s="80"/>
      <c r="G12" s="80"/>
      <c r="H12" s="80"/>
      <c r="I12" s="80"/>
      <c r="J12" s="80"/>
      <c r="K12" s="80"/>
    </row>
    <row r="13" spans="5:11" ht="14.25">
      <c r="E13" s="80"/>
      <c r="F13" s="80"/>
      <c r="G13" s="80"/>
      <c r="H13" s="80"/>
      <c r="I13" s="80"/>
      <c r="J13" s="80"/>
      <c r="K13" s="80"/>
    </row>
    <row r="14" spans="5:11" ht="14.2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2023-07-21T06:49:49Z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