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<sst xmlns="http://schemas.openxmlformats.org/spreadsheetml/2006/main" count="579" uniqueCount="173">
  <si>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</si>
  <si>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</si>
  <si>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</si>
  <si>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</si>
  <si>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</si>
  <si>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</si>
  <si>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</si>
  <si>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</si>
  <si>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</si>
  <si>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</si>
  <si>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</si>
  <si>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</si>
  <si>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</si>
  <si>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</si>
  <si>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</si>
  <si>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</si>
  <si>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</si>
  <si>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</si>
  <si>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</si>
  <si>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</si>
  <si>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</si>
  <si>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</si>
  <si>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</si>
  <si>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</si>
  <si>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</si>
  <si>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</si>
  <si>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</si>
  <si>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</si>
  <si>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</si>
  <si>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</si>
  <si>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</si>
  <si>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</si>
  <si>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</si>
  <si>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</si>
  <si>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</si>
  <si>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</si>
  <si>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</si>
  <si>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</si>
  <si>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</si>
  <si>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</si>
  <si>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</si>
  <si>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</si>
  <si>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</si>
  <si>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</si>
  <si>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</si>
  <si>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</si>
  <si>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</si>
  <si>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</si>
  <si>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</si>
  <si>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</si>
  <si>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</si>
  <si>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</si>
  <si>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</si>
  <si>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</si>
  <si>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</si>
  <si>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</si>
  <si>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</si>
  <si>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</si>
  <si>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</si>
  <si>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</si>
  <si>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</si>
  <si>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</si>
  <si>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</si>
  <si>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</si>
  <si>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</si>
  <si>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</si>
  <si>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</si>
  <si>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</si>
  <si>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</si>
  <si>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</si>
  <si>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</si>
  <si>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</si>
  <si>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</si>
  <si>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</si>
  <si>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</si>
  <si>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</si>
  <si>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</si>
  <si>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</si>
  <si>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</si>
  <si>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</si>
  <si>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</si>
  <si>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</si>
  <si>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</si>
  <si>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</si>
  <si>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</si>
  <si>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</si>
  <si>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</si>
  <si>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</si>
  <si>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</si>
  <si>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</si>
  <si>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</si>
  <si>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</si>
  <si>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</si>
  <si>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</si>
  <si>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</si>
  <si>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</si>
  <si>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</si>
  <si>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</si>
  <si>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</si>
  <si>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</si>
  <si>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</si>
  <si>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</si>
  <si>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</si>
  <si>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</si>
  <si>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</si>
  <si>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</si>
  <si>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</si>
  <si>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</si>
  <si>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</si>
  <si>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</si>
  <si>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</si>
  <si>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</si>
  <si>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</si>
  <si>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</si>
  <si>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</si>
  <si>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</si>
  <si>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</si>
  <si>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</si>
  <si>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</si>
  <si>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</si>
  <si>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</si>
  <si>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</si>
  <si>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</si>
  <si>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</si>
  <si>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</si>
  <si>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</si>
  <si>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t>Providing and laying in position cement concrete of specified grade excluding the cost of centering and shuttering - All work up to plinth level :</t>
  </si>
  <si>
    <r>
      <t xml:space="preserve">1:4:8 (1 Cement : 4 coarse sand (zone-III) : 8 graded stone </t>
    </r>
    <r>
      <rPr>
        <b/>
        <sz val="10"/>
        <rFont val="Times New Roman"/>
        <family val="1"/>
      </rPr>
      <t>(4.1.8)</t>
    </r>
    <r>
      <rPr>
        <sz val="10"/>
        <rFont val="Times New Roman"/>
        <family val="1"/>
      </rPr>
      <t xml:space="preserve">
aggregate 40 mm nominal size)</t>
    </r>
  </si>
  <si>
    <r>
      <t xml:space="preserve">1:2:4 (1 Cement : 2 coarse sand : 4 graded stone  aggregate 20 mm nominal size) </t>
    </r>
    <r>
      <rPr>
        <b/>
        <sz val="10"/>
        <rFont val="Times New Roman"/>
        <family val="1"/>
      </rPr>
      <t>(4.1.3)</t>
    </r>
  </si>
  <si>
    <r>
      <t xml:space="preserve">Dismantling old plaster or skirting raking out joints and cleaning the surface for plaster including disposal of rubbish to the dumping ground within 50 metres lead. </t>
    </r>
    <r>
      <rPr>
        <b/>
        <sz val="10"/>
        <rFont val="Times New Roman"/>
        <family val="1"/>
      </rPr>
      <t>(15.56)</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</si>
  <si>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</si>
  <si>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</si>
  <si>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</si>
  <si>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t>
    </r>
    <r>
      <rPr>
        <b/>
        <sz val="10"/>
        <rFont val="Times New Roman"/>
        <family val="1"/>
      </rPr>
      <t xml:space="preserve"> (21.1.1.1)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</si>
  <si>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</si>
  <si>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</si>
  <si>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t>
    </r>
    <r>
      <rPr>
        <b/>
        <sz val="10"/>
        <rFont val="Times New Roman"/>
        <family val="1"/>
      </rPr>
      <t xml:space="preserve"> </t>
    </r>
    <r>
      <rPr>
        <sz val="10"/>
        <rFont val="Times New Roman"/>
        <family val="1"/>
      </rP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</si>
  <si>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</si>
  <si>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</si>
  <si>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</si>
  <si>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t>
    </r>
    <r>
      <rPr>
        <b/>
        <sz val="10"/>
        <rFont val="Times New Roman"/>
        <family val="1"/>
      </rPr>
      <t>(26.22.1)</t>
    </r>
  </si>
  <si>
    <r>
      <t xml:space="preserve">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t>
    </r>
    <r>
      <rPr>
        <b/>
        <sz val="10"/>
        <rFont val="Times New Roman"/>
        <family val="1"/>
      </rPr>
      <t>(11.49.2)</t>
    </r>
  </si>
  <si>
    <r>
      <t xml:space="preserve">Brick work with common burnt clay F.P.S. (non modular) bricks of class designation 7.5 in superstructure above plinth level up to floor V level in all shapes and sizes in :Cement mortar 1:6 (1 cement : 6 coarse sand) </t>
    </r>
    <r>
      <rPr>
        <b/>
        <sz val="10"/>
        <rFont val="Times New Roman"/>
        <family val="1"/>
      </rPr>
      <t>(6.4.2)</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</si>
  <si>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</si>
  <si>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</si>
  <si>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</si>
  <si>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t xml:space="preserve">Providing and fixing G.I. pipes complete with G.I. fittings and clamps,including cutting and making good the walls etc.
Internal work - exposed on wall </t>
  </si>
  <si>
    <r>
      <t xml:space="preserve">15mm dia. nominal bore  </t>
    </r>
    <r>
      <rPr>
        <b/>
        <sz val="10"/>
        <rFont val="Times New Roman"/>
        <family val="1"/>
      </rPr>
      <t>(18.10.1)</t>
    </r>
  </si>
  <si>
    <r>
      <t xml:space="preserve">25mm dia. nominal bore </t>
    </r>
    <r>
      <rPr>
        <b/>
        <sz val="10"/>
        <rFont val="Times New Roman"/>
        <family val="1"/>
      </rPr>
      <t>(18.10.3)</t>
    </r>
  </si>
  <si>
    <r>
      <t xml:space="preserve">Providing and fixing C.P. brass bib cock of approved quality conforming to IS:8931 15 mm nominal bore </t>
    </r>
    <r>
      <rPr>
        <b/>
        <sz val="10"/>
        <rFont val="Times New Roman"/>
        <family val="1"/>
      </rPr>
      <t>(18.49.1)</t>
    </r>
  </si>
  <si>
    <r>
      <t xml:space="preserve">Providing and fixing C.P. brass stop cock (concealed)  of standard design  and of approved make conforming to IS:8931 15 mm nominal bore </t>
    </r>
    <r>
      <rPr>
        <b/>
        <sz val="10"/>
        <rFont val="Times New Roman"/>
        <family val="1"/>
      </rPr>
      <t>(18.52.1)</t>
    </r>
  </si>
  <si>
    <r>
      <t xml:space="preserve">Providing and fixing aluminium sliding door bolts, ISI marked anodised (anodic coating not less than grade AC 10 as per IS : 1868), transparent or dyed to required colour or shade, with nuts and screws etc. complete : 250x16 mm </t>
    </r>
    <r>
      <rPr>
        <b/>
        <sz val="10"/>
        <rFont val="Times New Roman"/>
        <family val="1"/>
      </rPr>
      <t>(9.96.2)</t>
    </r>
  </si>
  <si>
    <t>Providing and fixing aluminium tower bolts, ISI marked, anodised (anodiccoating not less than grade AC 10 as per IS : 1868 ) transparent or dyed to required colour or shade, with necessary screws etc. complete :</t>
  </si>
  <si>
    <r>
      <t xml:space="preserve">250x10 mm </t>
    </r>
    <r>
      <rPr>
        <b/>
        <sz val="10"/>
        <rFont val="Times New Roman"/>
        <family val="1"/>
      </rPr>
      <t>(9.97.2)</t>
    </r>
  </si>
  <si>
    <r>
      <t xml:space="preserve">150x10 mm </t>
    </r>
    <r>
      <rPr>
        <b/>
        <sz val="10"/>
        <rFont val="Times New Roman"/>
        <family val="1"/>
      </rPr>
      <t>(9.97.4)</t>
    </r>
  </si>
  <si>
    <r>
      <t xml:space="preserve">Providing and fixing fly proof stainless steel grade 304 wire gauge, to windows and clerestory windows using wire gauge with average width of aperture 1.4 mm in both directions with wire of dia. 0.50 mm all complete.With 12 mm mild steel U beading </t>
    </r>
    <r>
      <rPr>
        <b/>
        <sz val="10"/>
        <rFont val="Times New Roman"/>
        <family val="1"/>
      </rPr>
      <t>(9.135.2)</t>
    </r>
  </si>
  <si>
    <r>
      <t xml:space="preserve">Providing and fixing M.S. grills of required pattern in frames of windows etc. with M.S. flats, square or round bars etc. all complete. Fixed to steel windows by welding </t>
    </r>
    <r>
      <rPr>
        <b/>
        <sz val="10"/>
        <rFont val="Times New Roman"/>
        <family val="1"/>
      </rPr>
      <t>(9.48.1)</t>
    </r>
  </si>
  <si>
    <r>
      <t xml:space="preserve">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t>
    </r>
    <r>
      <rPr>
        <b/>
        <sz val="10"/>
        <rFont val="Times New Roman"/>
        <family val="1"/>
      </rPr>
      <t>Note:</t>
    </r>
    <r>
      <rPr>
        <sz val="10"/>
        <rFont val="Times New Roman"/>
        <family val="1"/>
      </rPr>
      <t xml:space="preserve"> For uPVC frame, sash and mullion extruded profiles minus 5% tolerance in dimension i.e. in depth &amp; width of profile shall be acceptable. </t>
    </r>
    <r>
      <rPr>
        <b/>
        <sz val="10"/>
        <rFont val="Times New Roman"/>
        <family val="1"/>
      </rPr>
      <t xml:space="preserve">Variation in profile dimension in higher side shall be accepted but no extra payment on this account shall be made. Fixed window / ventilator made of (small series) frame 47 x 50 mm &amp; mullion 47 x 68 mm both having wall thickness of 1.9 ± 0.2 mm and single glazing bead of appropriate dimension. (Area upto 0.75 sqm.) (9.147B.1)          </t>
    </r>
    <r>
      <rPr>
        <sz val="10"/>
        <rFont val="Times New Roman"/>
        <family val="1"/>
      </rPr>
      <t xml:space="preserve">   </t>
    </r>
  </si>
  <si>
    <r>
      <t xml:space="preserve">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t>
    </r>
    <r>
      <rPr>
        <b/>
        <sz val="10"/>
        <rFont val="Times New Roman"/>
        <family val="1"/>
      </rPr>
      <t>Note:</t>
    </r>
    <r>
      <rPr>
        <sz val="10"/>
        <rFont val="Times New Roman"/>
        <family val="1"/>
      </rPr>
      <t xml:space="preserve"> For uPVC frame and sash extruded profiles minus 5% tolerance in dimension i.e. in depth &amp; width of profile shall be acceptable. </t>
    </r>
    <r>
      <rPr>
        <b/>
        <sz val="10"/>
        <rFont val="Times New Roman"/>
        <family val="1"/>
      </rPr>
      <t xml:space="preserve">Variation in profile dimension in higher side shall be accepted but no extra payment on this account shall be made.    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 (9.147D.2)  </t>
    </r>
  </si>
  <si>
    <r>
      <t xml:space="preserve">Painting with synthetic enamel paint of approved brand and
manufacture of required colour to give an even shade : One or more coats on old work </t>
    </r>
    <r>
      <rPr>
        <b/>
        <sz val="10"/>
        <rFont val="Times New Roman"/>
        <family val="1"/>
      </rPr>
      <t>(13.99.1)</t>
    </r>
  </si>
  <si>
    <r>
      <t xml:space="preserve">Distempering with 1st quality acrylic distember (Ready mix) having VOC content less than 50 grams/ litre of approved brand and manufacture to give an even shade :Old work (one or more coats) </t>
    </r>
    <r>
      <rPr>
        <b/>
        <sz val="10"/>
        <rFont val="Times New Roman"/>
        <family val="1"/>
      </rPr>
      <t>(13.90.1)</t>
    </r>
  </si>
  <si>
    <r>
      <t xml:space="preserve">Providing and fixing in position wall panelling at all heights with integral densified calcium silicate panels/tiles of size 595 x 595mm, having NRC (Noise Reduction coefficient) of 0.50 (minimum) as per IS 8225:1987, Light reflectance of 85% (minimum). Non combustible as per BS:476 (part-4), fire performance as per BS:476 (part 6 &amp;7), humidity resistance of 100%, thermal conductivity &lt;0.043 W/m K as per ASTM 518:1991, comprising of a frame made from especially fabricated galvanised mild steel sheet 0.50 mm thick pressed section (galvanizing @120 grams per sqm including both sides) i.e.vertical studs of size 48 x 34 x 36 mm are placed at 600mm center to center in a floor and ceiling channel section of size 50 x 32m fixed to the floor and soffit at 600mm centers using 12mm dia,50mm long wedge type expanded zinc alloy dash fastner with 10mm bolt. This same channel is then to be fixed in horiziontal direction at 600mm center to center so as to form a grid of 600mm x 600mm. Glasswool of50mm thickness is then to be inserted in the slots and finally calciumsilicate non combustible panels/tiles are to be screw fixed with self tapping pan head nickel coated mild steel screws of size 13 x 3.2mmon to this grid leaving an even groove of 1 mm between the panels.The joints between the panels are to be duly jointed and finishedusing recommended jointing calcium silicate based compound and fiber joint tape roll 50mm wide (90 metre )roll and two coats of primer suitable for panelling as per manufacturer’s specification as per direction of Engineer-in-Charge all complete. With 15 mm thick fully perforated square/butt edge light weight calcium silicate panels/ tiles </t>
    </r>
    <r>
      <rPr>
        <b/>
        <sz val="10"/>
        <rFont val="Times New Roman"/>
        <family val="1"/>
      </rPr>
      <t>(26.24.1)</t>
    </r>
  </si>
  <si>
    <r>
      <t xml:space="preserve">Wall painting with acrylic emulsion paint of approved brand and
manufacture to give an even shade : Two or more coats on new work </t>
    </r>
    <r>
      <rPr>
        <b/>
        <sz val="10"/>
        <rFont val="Times New Roman"/>
        <family val="1"/>
      </rPr>
      <t>(13.60.1)</t>
    </r>
    <r>
      <rPr>
        <sz val="10"/>
        <rFont val="Times New Roman"/>
        <family val="1"/>
      </rPr>
      <t xml:space="preserve">                         </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</si>
  <si>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</si>
  <si>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</si>
  <si>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Sqm</t>
  </si>
  <si>
    <t xml:space="preserve">sqm </t>
  </si>
  <si>
    <t>kg</t>
  </si>
  <si>
    <t xml:space="preserve">Nos. </t>
  </si>
  <si>
    <t>metre</t>
  </si>
  <si>
    <t>kg.</t>
  </si>
  <si>
    <t>Name of Work: Renovation of the Class Rooms G-14, NCR-01, NCR-01, 101, 102 and CRMT Lab in Department of Electronics Engineering, IIT(BHU)  Varanasi</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</si>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</sst>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Border="1" applyAlignment="1">
      <alignment horizontal="justify" vertical="top" wrapText="1"/>
    </xf>
    <xf numFmtId="0" fontId="25" fillId="0" borderId="21" xfId="0" applyFont="1" applyBorder="1" applyAlignment="1">
      <alignment horizontal="justify" vertical="top" wrapText="1" shrinkToFit="1"/>
    </xf>
    <xf numFmtId="0" fontId="25" fillId="0" borderId="21" xfId="0" applyFont="1" applyBorder="1" applyAlignment="1">
      <alignment horizontal="justify" vertical="justify" wrapText="1" shrinkToFit="1"/>
    </xf>
    <xf numFmtId="0" fontId="25" fillId="0" borderId="21" xfId="0" applyFont="1" applyBorder="1" applyAlignment="1">
      <alignment horizontal="justify" vertical="justify" wrapText="1"/>
    </xf>
    <xf numFmtId="0" fontId="25" fillId="0" borderId="21" xfId="0" applyFont="1" applyBorder="1" applyAlignment="1">
      <alignment horizontal="center" wrapText="1"/>
    </xf>
    <xf numFmtId="0" fontId="25" fillId="0" borderId="21" xfId="0" applyFont="1" applyBorder="1" applyAlignment="1">
      <alignment horizontal="center" wrapText="1" shrinkToFit="1"/>
    </xf>
    <xf numFmtId="0" fontId="25" fillId="0" borderId="21"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6"/>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3" t="s">
        <v>69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171</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172</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3.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54.75">
      <c r="A8" s="11" t="s">
        <v>66</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3.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22">
        <v>1</v>
      </c>
      <c r="B14" s="88" t="s">
        <v>124</v>
      </c>
      <c r="C14" s="24" t="s">
        <v>38</v>
      </c>
      <c r="D14" s="78">
        <v>1</v>
      </c>
      <c r="E14" s="92" t="s">
        <v>164</v>
      </c>
      <c r="F14" s="78">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7" t="s">
        <v>84</v>
      </c>
      <c r="IC14" s="38" t="s">
        <v>38</v>
      </c>
      <c r="ID14" s="38">
        <v>1446</v>
      </c>
      <c r="IE14" s="39" t="s">
        <v>82</v>
      </c>
      <c r="IF14" s="39" t="s">
        <v>42</v>
      </c>
      <c r="IG14" s="39" t="s">
        <v>36</v>
      </c>
      <c r="IH14" s="39">
        <v>123.223</v>
      </c>
      <c r="II14" s="39" t="s">
        <v>39</v>
      </c>
    </row>
    <row r="15" spans="1:243" s="38" customFormat="1" ht="38.25" customHeight="1">
      <c r="A15" s="22">
        <v>2</v>
      </c>
      <c r="B15" s="88" t="s">
        <v>125</v>
      </c>
      <c r="C15" s="24" t="s">
        <v>43</v>
      </c>
      <c r="D15" s="78">
        <v>4</v>
      </c>
      <c r="E15" s="92" t="s">
        <v>164</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5879.6</v>
      </c>
      <c r="BB15" s="48">
        <f t="shared" si="2"/>
        <v>5879.6</v>
      </c>
      <c r="BC15" s="37" t="str">
        <f t="shared" si="3"/>
        <v>INR  Five Thousand Eight Hundred &amp; Seventy Nine  and Paise Sixty Only</v>
      </c>
      <c r="IA15" s="38">
        <v>2</v>
      </c>
      <c r="IB15" s="77" t="s">
        <v>85</v>
      </c>
      <c r="IC15" s="38" t="s">
        <v>43</v>
      </c>
      <c r="ID15" s="38">
        <v>482</v>
      </c>
      <c r="IE15" s="39" t="s">
        <v>82</v>
      </c>
      <c r="IF15" s="39" t="s">
        <v>44</v>
      </c>
      <c r="IG15" s="39" t="s">
        <v>45</v>
      </c>
      <c r="IH15" s="39">
        <v>213</v>
      </c>
      <c r="II15" s="39" t="s">
        <v>39</v>
      </c>
    </row>
    <row r="16" spans="1:243" s="38" customFormat="1" ht="33" customHeight="1">
      <c r="A16" s="22">
        <v>3</v>
      </c>
      <c r="B16" s="88" t="s">
        <v>126</v>
      </c>
      <c r="C16" s="24" t="s">
        <v>46</v>
      </c>
      <c r="D16" s="78"/>
      <c r="E16" s="92"/>
      <c r="F16" s="78"/>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0</v>
      </c>
      <c r="BB16" s="48">
        <f t="shared" si="2"/>
        <v>0</v>
      </c>
      <c r="BC16" s="37" t="str">
        <f t="shared" si="3"/>
        <v>INR Zero Only</v>
      </c>
      <c r="IA16" s="38">
        <v>3</v>
      </c>
      <c r="IB16" s="77" t="s">
        <v>86</v>
      </c>
      <c r="IC16" s="38" t="s">
        <v>46</v>
      </c>
      <c r="ID16" s="38">
        <v>241</v>
      </c>
      <c r="IE16" s="39" t="s">
        <v>82</v>
      </c>
      <c r="IF16" s="39" t="s">
        <v>35</v>
      </c>
      <c r="IG16" s="39" t="s">
        <v>47</v>
      </c>
      <c r="IH16" s="39">
        <v>10</v>
      </c>
      <c r="II16" s="39" t="s">
        <v>39</v>
      </c>
    </row>
    <row r="17" spans="1:243" s="38" customFormat="1" ht="40.5" customHeight="1">
      <c r="A17" s="22">
        <v>3.1</v>
      </c>
      <c r="B17" s="88" t="s">
        <v>127</v>
      </c>
      <c r="C17" s="24" t="s">
        <v>48</v>
      </c>
      <c r="D17" s="78">
        <v>1</v>
      </c>
      <c r="E17" s="92" t="s">
        <v>164</v>
      </c>
      <c r="F17" s="78">
        <v>5789.6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5789.6</v>
      </c>
      <c r="BB17" s="48">
        <f t="shared" si="2"/>
        <v>5789.6</v>
      </c>
      <c r="BC17" s="37" t="str">
        <f t="shared" si="3"/>
        <v>INR  Five Thousand Seven Hundred &amp; Eighty Nine  and Paise Sixty Only</v>
      </c>
      <c r="IA17" s="38">
        <v>4</v>
      </c>
      <c r="IB17" s="77" t="s">
        <v>87</v>
      </c>
      <c r="IC17" s="38" t="s">
        <v>48</v>
      </c>
      <c r="ID17" s="38">
        <v>241</v>
      </c>
      <c r="IE17" s="39" t="s">
        <v>82</v>
      </c>
      <c r="IF17" s="39" t="s">
        <v>49</v>
      </c>
      <c r="IG17" s="39" t="s">
        <v>50</v>
      </c>
      <c r="IH17" s="39">
        <v>10</v>
      </c>
      <c r="II17" s="39" t="s">
        <v>39</v>
      </c>
    </row>
    <row r="18" spans="1:243" s="38" customFormat="1" ht="30" customHeight="1">
      <c r="A18" s="22">
        <v>3.2</v>
      </c>
      <c r="B18" s="89" t="s">
        <v>128</v>
      </c>
      <c r="C18" s="24" t="s">
        <v>51</v>
      </c>
      <c r="D18" s="78">
        <v>2</v>
      </c>
      <c r="E18" s="93" t="s">
        <v>164</v>
      </c>
      <c r="F18" s="78">
        <v>6788.6</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13577.2</v>
      </c>
      <c r="BB18" s="48">
        <f t="shared" si="2"/>
        <v>13577.2</v>
      </c>
      <c r="BC18" s="37" t="str">
        <f t="shared" si="3"/>
        <v>INR  Thirteen Thousand Five Hundred &amp; Seventy Seven  and Paise Twenty Only</v>
      </c>
      <c r="IA18" s="38">
        <v>5</v>
      </c>
      <c r="IB18" s="77" t="s">
        <v>88</v>
      </c>
      <c r="IC18" s="38" t="s">
        <v>51</v>
      </c>
      <c r="ID18" s="38">
        <v>4819</v>
      </c>
      <c r="IE18" s="39" t="s">
        <v>68</v>
      </c>
      <c r="IF18" s="39" t="s">
        <v>42</v>
      </c>
      <c r="IG18" s="39" t="s">
        <v>36</v>
      </c>
      <c r="IH18" s="39">
        <v>123.223</v>
      </c>
      <c r="II18" s="39" t="s">
        <v>39</v>
      </c>
    </row>
    <row r="19" spans="1:243" s="38" customFormat="1" ht="30.75" customHeight="1">
      <c r="A19" s="22">
        <v>4</v>
      </c>
      <c r="B19" s="89" t="s">
        <v>129</v>
      </c>
      <c r="C19" s="24" t="s">
        <v>52</v>
      </c>
      <c r="D19" s="78">
        <v>177</v>
      </c>
      <c r="E19" s="93" t="s">
        <v>165</v>
      </c>
      <c r="F19" s="78">
        <v>39</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6903</v>
      </c>
      <c r="BB19" s="48">
        <f t="shared" si="2"/>
        <v>6903</v>
      </c>
      <c r="BC19" s="37" t="str">
        <f t="shared" si="3"/>
        <v>INR  Six Thousand Nine Hundred &amp; Three  Only</v>
      </c>
      <c r="IA19" s="38">
        <v>6</v>
      </c>
      <c r="IB19" s="77" t="s">
        <v>89</v>
      </c>
      <c r="IC19" s="38" t="s">
        <v>52</v>
      </c>
      <c r="ID19" s="38">
        <v>482</v>
      </c>
      <c r="IE19" s="39" t="s">
        <v>82</v>
      </c>
      <c r="IF19" s="39" t="s">
        <v>44</v>
      </c>
      <c r="IG19" s="39" t="s">
        <v>45</v>
      </c>
      <c r="IH19" s="39">
        <v>213</v>
      </c>
      <c r="II19" s="39" t="s">
        <v>39</v>
      </c>
    </row>
    <row r="20" spans="1:243" s="38" customFormat="1" ht="60" customHeight="1">
      <c r="A20" s="22">
        <v>5</v>
      </c>
      <c r="B20" s="88" t="s">
        <v>130</v>
      </c>
      <c r="C20" s="24" t="s">
        <v>53</v>
      </c>
      <c r="D20" s="78">
        <v>1676</v>
      </c>
      <c r="E20" s="92" t="s">
        <v>68</v>
      </c>
      <c r="F20" s="78">
        <v>18.25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30587</v>
      </c>
      <c r="BB20" s="48">
        <f t="shared" si="2"/>
        <v>30587</v>
      </c>
      <c r="BC20" s="37" t="str">
        <f t="shared" si="3"/>
        <v>INR  Thirty Thousand Five Hundred &amp; Eighty Seven  Only</v>
      </c>
      <c r="IA20" s="38">
        <v>7</v>
      </c>
      <c r="IB20" s="77" t="s">
        <v>90</v>
      </c>
      <c r="IC20" s="38" t="s">
        <v>53</v>
      </c>
      <c r="ID20" s="38">
        <v>4819</v>
      </c>
      <c r="IE20" s="39" t="s">
        <v>68</v>
      </c>
      <c r="IF20" s="39" t="s">
        <v>35</v>
      </c>
      <c r="IG20" s="39" t="s">
        <v>47</v>
      </c>
      <c r="IH20" s="39">
        <v>10</v>
      </c>
      <c r="II20" s="39" t="s">
        <v>39</v>
      </c>
    </row>
    <row r="21" spans="1:243" s="38" customFormat="1" ht="57" customHeight="1">
      <c r="A21" s="22">
        <v>6</v>
      </c>
      <c r="B21" s="88" t="s">
        <v>131</v>
      </c>
      <c r="C21" s="24" t="s">
        <v>54</v>
      </c>
      <c r="D21" s="78">
        <v>1620</v>
      </c>
      <c r="E21" s="92" t="s">
        <v>166</v>
      </c>
      <c r="F21" s="78">
        <v>115.15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186543</v>
      </c>
      <c r="BB21" s="48">
        <f t="shared" si="2"/>
        <v>186543</v>
      </c>
      <c r="BC21" s="37" t="str">
        <f t="shared" si="3"/>
        <v>INR  One Lakh Eighty Six Thousand Five Hundred &amp; Forty Three  Only</v>
      </c>
      <c r="IA21" s="38">
        <v>8</v>
      </c>
      <c r="IB21" s="38" t="s">
        <v>91</v>
      </c>
      <c r="IC21" s="38" t="s">
        <v>54</v>
      </c>
      <c r="ID21" s="38">
        <v>100</v>
      </c>
      <c r="IE21" s="39" t="s">
        <v>39</v>
      </c>
      <c r="IF21" s="39" t="s">
        <v>49</v>
      </c>
      <c r="IG21" s="39" t="s">
        <v>50</v>
      </c>
      <c r="IH21" s="39">
        <v>10</v>
      </c>
      <c r="II21" s="39" t="s">
        <v>39</v>
      </c>
    </row>
    <row r="22" spans="1:243" s="38" customFormat="1" ht="51" customHeight="1">
      <c r="A22" s="22">
        <v>7</v>
      </c>
      <c r="B22" s="79" t="s">
        <v>132</v>
      </c>
      <c r="C22" s="24" t="s">
        <v>55</v>
      </c>
      <c r="D22" s="78">
        <v>1676</v>
      </c>
      <c r="E22" s="94" t="s">
        <v>68</v>
      </c>
      <c r="F22" s="78">
        <v>153.45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257182.2</v>
      </c>
      <c r="BB22" s="48">
        <f t="shared" si="2"/>
        <v>257182.2</v>
      </c>
      <c r="BC22" s="37" t="str">
        <f t="shared" si="3"/>
        <v>INR  Two Lakh Fifty Seven Thousand One Hundred &amp; Eighty Two  and Paise Twenty Only</v>
      </c>
      <c r="IA22" s="38">
        <v>9</v>
      </c>
      <c r="IB22" s="77" t="s">
        <v>92</v>
      </c>
      <c r="IC22" s="38" t="s">
        <v>55</v>
      </c>
      <c r="ID22" s="38">
        <v>100</v>
      </c>
      <c r="IE22" s="39" t="s">
        <v>39</v>
      </c>
      <c r="IF22" s="39" t="s">
        <v>42</v>
      </c>
      <c r="IG22" s="39" t="s">
        <v>36</v>
      </c>
      <c r="IH22" s="39">
        <v>123.223</v>
      </c>
      <c r="II22" s="39" t="s">
        <v>39</v>
      </c>
    </row>
    <row r="23" spans="1:243" s="38" customFormat="1" ht="49.5" customHeight="1">
      <c r="A23" s="22">
        <v>8</v>
      </c>
      <c r="B23" s="88" t="s">
        <v>133</v>
      </c>
      <c r="C23" s="24" t="s">
        <v>56</v>
      </c>
      <c r="D23" s="78">
        <v>155</v>
      </c>
      <c r="E23" s="93" t="s">
        <v>167</v>
      </c>
      <c r="F23" s="78">
        <v>423.95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65712.25</v>
      </c>
      <c r="BB23" s="48">
        <f t="shared" si="2"/>
        <v>65712.25</v>
      </c>
      <c r="BC23" s="37" t="str">
        <f t="shared" si="3"/>
        <v>INR  Sixty Five Thousand Seven Hundred &amp; Twelve  and Paise Twenty Five Only</v>
      </c>
      <c r="IA23" s="38">
        <v>10</v>
      </c>
      <c r="IB23" s="77" t="s">
        <v>93</v>
      </c>
      <c r="IC23" s="38" t="s">
        <v>56</v>
      </c>
      <c r="ID23" s="38">
        <v>100</v>
      </c>
      <c r="IE23" s="39" t="s">
        <v>39</v>
      </c>
      <c r="IF23" s="39" t="s">
        <v>44</v>
      </c>
      <c r="IG23" s="39" t="s">
        <v>45</v>
      </c>
      <c r="IH23" s="39">
        <v>213</v>
      </c>
      <c r="II23" s="39" t="s">
        <v>39</v>
      </c>
    </row>
    <row r="24" spans="1:243" s="38" customFormat="1" ht="48" customHeight="1">
      <c r="A24" s="22">
        <v>9</v>
      </c>
      <c r="B24" s="89" t="s">
        <v>134</v>
      </c>
      <c r="C24" s="24" t="s">
        <v>57</v>
      </c>
      <c r="D24" s="78">
        <v>3</v>
      </c>
      <c r="E24" s="93" t="s">
        <v>68</v>
      </c>
      <c r="F24" s="78">
        <v>997.7</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2993.1</v>
      </c>
      <c r="BB24" s="48">
        <f t="shared" si="2"/>
        <v>2993.1</v>
      </c>
      <c r="BC24" s="37" t="str">
        <f t="shared" si="3"/>
        <v>INR  Two Thousand Nine Hundred &amp; Ninety Three  and Paise Ten Only</v>
      </c>
      <c r="IA24" s="38">
        <v>11</v>
      </c>
      <c r="IB24" s="77" t="s">
        <v>94</v>
      </c>
      <c r="IC24" s="38" t="s">
        <v>57</v>
      </c>
      <c r="ID24" s="38">
        <v>100</v>
      </c>
      <c r="IE24" s="39" t="s">
        <v>39</v>
      </c>
      <c r="IF24" s="39" t="s">
        <v>35</v>
      </c>
      <c r="IG24" s="39" t="s">
        <v>47</v>
      </c>
      <c r="IH24" s="39">
        <v>10</v>
      </c>
      <c r="II24" s="39" t="s">
        <v>39</v>
      </c>
    </row>
    <row r="25" spans="1:243" s="38" customFormat="1" ht="48.75" customHeight="1">
      <c r="A25" s="22">
        <v>10</v>
      </c>
      <c r="B25" s="89" t="s">
        <v>135</v>
      </c>
      <c r="C25" s="24" t="s">
        <v>80</v>
      </c>
      <c r="D25" s="78">
        <v>17</v>
      </c>
      <c r="E25" s="92" t="s">
        <v>68</v>
      </c>
      <c r="F25" s="78">
        <v>1296.4</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22038.8</v>
      </c>
      <c r="BB25" s="48">
        <f aca="true" t="shared" si="6" ref="BB25:BB39">BA25+SUM(N25:AZ25)</f>
        <v>22038.8</v>
      </c>
      <c r="BC25" s="37" t="str">
        <f aca="true" t="shared" si="7" ref="BC25:BC39">SpellNumber(L25,BB25)</f>
        <v>INR  Twenty Two Thousand  &amp;Thirty Eight  and Paise Eighty Only</v>
      </c>
      <c r="IA25" s="38">
        <v>12</v>
      </c>
      <c r="IB25" s="77" t="s">
        <v>95</v>
      </c>
      <c r="IC25" s="38" t="s">
        <v>80</v>
      </c>
      <c r="ID25" s="38">
        <v>75</v>
      </c>
      <c r="IE25" s="39" t="s">
        <v>39</v>
      </c>
      <c r="IF25" s="39" t="s">
        <v>42</v>
      </c>
      <c r="IG25" s="39" t="s">
        <v>36</v>
      </c>
      <c r="IH25" s="39">
        <v>123.223</v>
      </c>
      <c r="II25" s="39" t="s">
        <v>39</v>
      </c>
    </row>
    <row r="26" spans="1:243" s="38" customFormat="1" ht="48" customHeight="1">
      <c r="A26" s="22">
        <v>11</v>
      </c>
      <c r="B26" s="88" t="s">
        <v>136</v>
      </c>
      <c r="C26" s="24" t="s">
        <v>58</v>
      </c>
      <c r="D26" s="78">
        <v>4</v>
      </c>
      <c r="E26" s="92" t="s">
        <v>168</v>
      </c>
      <c r="F26" s="78">
        <v>59.65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238.6</v>
      </c>
      <c r="BB26" s="48">
        <f t="shared" si="6"/>
        <v>238.6</v>
      </c>
      <c r="BC26" s="37" t="str">
        <f t="shared" si="7"/>
        <v>INR  Two Hundred &amp; Thirty Eight  and Paise Sixty Only</v>
      </c>
      <c r="IA26" s="38">
        <v>13</v>
      </c>
      <c r="IB26" s="77" t="s">
        <v>96</v>
      </c>
      <c r="IC26" s="38" t="s">
        <v>58</v>
      </c>
      <c r="ID26" s="38">
        <v>75</v>
      </c>
      <c r="IE26" s="39" t="s">
        <v>39</v>
      </c>
      <c r="IF26" s="39" t="s">
        <v>44</v>
      </c>
      <c r="IG26" s="39" t="s">
        <v>45</v>
      </c>
      <c r="IH26" s="39">
        <v>213</v>
      </c>
      <c r="II26" s="39" t="s">
        <v>39</v>
      </c>
    </row>
    <row r="27" spans="1:243" s="38" customFormat="1" ht="42.75" customHeight="1">
      <c r="A27" s="22">
        <v>12</v>
      </c>
      <c r="B27" s="89" t="s">
        <v>137</v>
      </c>
      <c r="C27" s="24" t="s">
        <v>59</v>
      </c>
      <c r="D27" s="78">
        <v>2</v>
      </c>
      <c r="E27" s="92" t="s">
        <v>39</v>
      </c>
      <c r="F27" s="78">
        <v>458.55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917.1</v>
      </c>
      <c r="BB27" s="48">
        <f t="shared" si="6"/>
        <v>917.1</v>
      </c>
      <c r="BC27" s="37" t="str">
        <f t="shared" si="7"/>
        <v>INR  Nine Hundred &amp; Seventeen  and Paise Ten Only</v>
      </c>
      <c r="IA27" s="38">
        <v>14</v>
      </c>
      <c r="IB27" s="77" t="s">
        <v>97</v>
      </c>
      <c r="IC27" s="38" t="s">
        <v>59</v>
      </c>
      <c r="ID27" s="38">
        <v>100</v>
      </c>
      <c r="IE27" s="39" t="s">
        <v>39</v>
      </c>
      <c r="IF27" s="39" t="s">
        <v>35</v>
      </c>
      <c r="IG27" s="39" t="s">
        <v>47</v>
      </c>
      <c r="IH27" s="39">
        <v>10</v>
      </c>
      <c r="II27" s="39" t="s">
        <v>39</v>
      </c>
    </row>
    <row r="28" spans="1:243" s="38" customFormat="1" ht="39" customHeight="1">
      <c r="A28" s="22">
        <v>13</v>
      </c>
      <c r="B28" s="88" t="s">
        <v>138</v>
      </c>
      <c r="C28" s="24" t="s">
        <v>60</v>
      </c>
      <c r="D28" s="78">
        <v>2</v>
      </c>
      <c r="E28" s="92" t="s">
        <v>39</v>
      </c>
      <c r="F28" s="78">
        <v>851.6</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1703.2</v>
      </c>
      <c r="BB28" s="48">
        <f t="shared" si="6"/>
        <v>1703.2</v>
      </c>
      <c r="BC28" s="37" t="str">
        <f t="shared" si="7"/>
        <v>INR  One Thousand Seven Hundred &amp; Three  and Paise Twenty Only</v>
      </c>
      <c r="IA28" s="38">
        <v>15</v>
      </c>
      <c r="IB28" s="77" t="s">
        <v>98</v>
      </c>
      <c r="IC28" s="38" t="s">
        <v>60</v>
      </c>
      <c r="ID28" s="38">
        <v>100</v>
      </c>
      <c r="IE28" s="39" t="s">
        <v>39</v>
      </c>
      <c r="IF28" s="39" t="s">
        <v>49</v>
      </c>
      <c r="IG28" s="39" t="s">
        <v>50</v>
      </c>
      <c r="IH28" s="39">
        <v>10</v>
      </c>
      <c r="II28" s="39" t="s">
        <v>39</v>
      </c>
    </row>
    <row r="29" spans="1:243" s="38" customFormat="1" ht="47.25" customHeight="1">
      <c r="A29" s="22">
        <v>14</v>
      </c>
      <c r="B29" s="88" t="s">
        <v>139</v>
      </c>
      <c r="C29" s="24" t="s">
        <v>61</v>
      </c>
      <c r="D29" s="78">
        <v>2</v>
      </c>
      <c r="E29" s="92" t="s">
        <v>168</v>
      </c>
      <c r="F29" s="78">
        <v>62.05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124.1</v>
      </c>
      <c r="BB29" s="48">
        <f t="shared" si="6"/>
        <v>124.1</v>
      </c>
      <c r="BC29" s="37" t="str">
        <f t="shared" si="7"/>
        <v>INR  One Hundred &amp; Twenty Four  and Paise Ten Only</v>
      </c>
      <c r="IA29" s="38">
        <v>16</v>
      </c>
      <c r="IB29" s="77" t="s">
        <v>99</v>
      </c>
      <c r="IC29" s="38" t="s">
        <v>61</v>
      </c>
      <c r="ID29" s="38">
        <v>100</v>
      </c>
      <c r="IE29" s="39" t="s">
        <v>39</v>
      </c>
      <c r="IF29" s="39" t="s">
        <v>44</v>
      </c>
      <c r="IG29" s="39" t="s">
        <v>63</v>
      </c>
      <c r="IH29" s="39">
        <v>10</v>
      </c>
      <c r="II29" s="39" t="s">
        <v>39</v>
      </c>
    </row>
    <row r="30" spans="1:243" s="38" customFormat="1" ht="47.25" customHeight="1">
      <c r="A30" s="22">
        <v>15</v>
      </c>
      <c r="B30" s="90" t="s">
        <v>140</v>
      </c>
      <c r="C30" s="24" t="s">
        <v>62</v>
      </c>
      <c r="D30" s="78">
        <v>377</v>
      </c>
      <c r="E30" s="92" t="s">
        <v>68</v>
      </c>
      <c r="F30" s="78">
        <v>1688.8</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636677.6</v>
      </c>
      <c r="BB30" s="48">
        <f t="shared" si="6"/>
        <v>636677.6</v>
      </c>
      <c r="BC30" s="37" t="str">
        <f t="shared" si="7"/>
        <v>INR  Six Lakh Thirty Six Thousand Six Hundred &amp; Seventy Seven  and Paise Sixty Only</v>
      </c>
      <c r="IA30" s="38">
        <v>17</v>
      </c>
      <c r="IB30" s="77" t="s">
        <v>100</v>
      </c>
      <c r="IC30" s="38" t="s">
        <v>62</v>
      </c>
      <c r="ID30" s="38">
        <v>100</v>
      </c>
      <c r="IE30" s="39" t="s">
        <v>39</v>
      </c>
      <c r="IF30" s="39" t="s">
        <v>44</v>
      </c>
      <c r="IG30" s="39" t="s">
        <v>63</v>
      </c>
      <c r="IH30" s="39">
        <v>10</v>
      </c>
      <c r="II30" s="39" t="s">
        <v>39</v>
      </c>
    </row>
    <row r="31" spans="1:243" s="38" customFormat="1" ht="33.75" customHeight="1">
      <c r="A31" s="22">
        <v>16</v>
      </c>
      <c r="B31" s="88" t="s">
        <v>141</v>
      </c>
      <c r="C31" s="24" t="s">
        <v>70</v>
      </c>
      <c r="D31" s="78">
        <v>298</v>
      </c>
      <c r="E31" s="92" t="s">
        <v>68</v>
      </c>
      <c r="F31" s="78">
        <v>1609.95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479765.1</v>
      </c>
      <c r="BB31" s="48">
        <f t="shared" si="6"/>
        <v>479765.1</v>
      </c>
      <c r="BC31" s="37" t="str">
        <f t="shared" si="7"/>
        <v>INR  Four Lakh Seventy Nine Thousand Seven Hundred &amp; Sixty Five  and Paise Ten Only</v>
      </c>
      <c r="IA31" s="38">
        <v>18</v>
      </c>
      <c r="IB31" s="77" t="s">
        <v>101</v>
      </c>
      <c r="IC31" s="38" t="s">
        <v>70</v>
      </c>
      <c r="ID31" s="38">
        <v>100</v>
      </c>
      <c r="IE31" s="39" t="s">
        <v>39</v>
      </c>
      <c r="IF31" s="39" t="s">
        <v>44</v>
      </c>
      <c r="IG31" s="39" t="s">
        <v>63</v>
      </c>
      <c r="IH31" s="39">
        <v>10</v>
      </c>
      <c r="II31" s="39" t="s">
        <v>39</v>
      </c>
    </row>
    <row r="32" spans="1:243" s="38" customFormat="1" ht="48" customHeight="1">
      <c r="A32" s="22">
        <v>17</v>
      </c>
      <c r="B32" s="89" t="s">
        <v>142</v>
      </c>
      <c r="C32" s="24" t="s">
        <v>71</v>
      </c>
      <c r="D32" s="78">
        <v>0.5</v>
      </c>
      <c r="E32" s="93" t="s">
        <v>164</v>
      </c>
      <c r="F32" s="78">
        <v>7590.45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3795.23</v>
      </c>
      <c r="BB32" s="48">
        <f>BA32+SUM(N32:AZ32)</f>
        <v>3795.23</v>
      </c>
      <c r="BC32" s="37" t="str">
        <f>SpellNumber(L32,BB32)</f>
        <v>INR  Three Thousand Seven Hundred &amp; Ninety Five  and Paise Twenty Three Only</v>
      </c>
      <c r="IA32" s="38">
        <v>19</v>
      </c>
      <c r="IB32" s="77" t="s">
        <v>102</v>
      </c>
      <c r="IC32" s="38" t="s">
        <v>71</v>
      </c>
      <c r="ID32" s="38">
        <v>75</v>
      </c>
      <c r="IE32" s="39" t="s">
        <v>39</v>
      </c>
      <c r="IF32" s="39" t="s">
        <v>44</v>
      </c>
      <c r="IG32" s="39" t="s">
        <v>63</v>
      </c>
      <c r="IH32" s="39">
        <v>10</v>
      </c>
      <c r="II32" s="39" t="s">
        <v>39</v>
      </c>
    </row>
    <row r="33" spans="1:243" s="38" customFormat="1" ht="47.25" customHeight="1">
      <c r="A33" s="22">
        <v>18</v>
      </c>
      <c r="B33" s="89" t="s">
        <v>143</v>
      </c>
      <c r="C33" s="24" t="s">
        <v>72</v>
      </c>
      <c r="D33" s="78">
        <v>5</v>
      </c>
      <c r="E33" s="93" t="s">
        <v>68</v>
      </c>
      <c r="F33" s="78">
        <v>932.1</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4660.5</v>
      </c>
      <c r="BB33" s="48">
        <f t="shared" si="6"/>
        <v>4660.5</v>
      </c>
      <c r="BC33" s="37" t="str">
        <f t="shared" si="7"/>
        <v>INR  Four Thousand Six Hundred &amp; Sixty  and Paise Fifty Only</v>
      </c>
      <c r="IA33" s="38">
        <v>20</v>
      </c>
      <c r="IB33" s="77" t="s">
        <v>103</v>
      </c>
      <c r="IC33" s="38" t="s">
        <v>72</v>
      </c>
      <c r="ID33" s="38">
        <v>100</v>
      </c>
      <c r="IE33" s="39" t="s">
        <v>39</v>
      </c>
      <c r="IF33" s="39" t="s">
        <v>44</v>
      </c>
      <c r="IG33" s="39" t="s">
        <v>63</v>
      </c>
      <c r="IH33" s="39">
        <v>10</v>
      </c>
      <c r="II33" s="39" t="s">
        <v>39</v>
      </c>
    </row>
    <row r="34" spans="1:243" s="38" customFormat="1" ht="45.75" customHeight="1">
      <c r="A34" s="22">
        <v>19</v>
      </c>
      <c r="B34" s="88" t="s">
        <v>144</v>
      </c>
      <c r="C34" s="24" t="s">
        <v>73</v>
      </c>
      <c r="D34" s="78">
        <v>218</v>
      </c>
      <c r="E34" s="92" t="s">
        <v>68</v>
      </c>
      <c r="F34" s="78">
        <v>263.55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57453.9</v>
      </c>
      <c r="BB34" s="48">
        <f t="shared" si="6"/>
        <v>57453.9</v>
      </c>
      <c r="BC34" s="37" t="str">
        <f t="shared" si="7"/>
        <v>INR  Fifty Seven Thousand Four Hundred &amp; Fifty Three  and Paise Ninety Only</v>
      </c>
      <c r="IA34" s="38">
        <v>21</v>
      </c>
      <c r="IB34" s="77" t="s">
        <v>104</v>
      </c>
      <c r="IC34" s="38" t="s">
        <v>73</v>
      </c>
      <c r="ID34" s="38">
        <v>100</v>
      </c>
      <c r="IE34" s="39" t="s">
        <v>39</v>
      </c>
      <c r="IF34" s="39" t="s">
        <v>44</v>
      </c>
      <c r="IG34" s="39" t="s">
        <v>63</v>
      </c>
      <c r="IH34" s="39">
        <v>10</v>
      </c>
      <c r="II34" s="39" t="s">
        <v>39</v>
      </c>
    </row>
    <row r="35" spans="1:243" s="38" customFormat="1" ht="54" customHeight="1">
      <c r="A35" s="22">
        <v>20</v>
      </c>
      <c r="B35" s="79" t="s">
        <v>145</v>
      </c>
      <c r="C35" s="24" t="s">
        <v>74</v>
      </c>
      <c r="D35" s="78">
        <v>5</v>
      </c>
      <c r="E35" s="94" t="s">
        <v>68</v>
      </c>
      <c r="F35" s="78">
        <v>303.9</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1519.5</v>
      </c>
      <c r="BB35" s="48">
        <f t="shared" si="6"/>
        <v>1519.5</v>
      </c>
      <c r="BC35" s="37" t="str">
        <f t="shared" si="7"/>
        <v>INR  One Thousand Five Hundred &amp; Nineteen  and Paise Fifty Only</v>
      </c>
      <c r="IA35" s="38">
        <v>22</v>
      </c>
      <c r="IB35" s="77" t="s">
        <v>105</v>
      </c>
      <c r="IC35" s="38" t="s">
        <v>74</v>
      </c>
      <c r="ID35" s="38">
        <v>100</v>
      </c>
      <c r="IE35" s="39" t="s">
        <v>39</v>
      </c>
      <c r="IF35" s="39" t="s">
        <v>44</v>
      </c>
      <c r="IG35" s="39" t="s">
        <v>63</v>
      </c>
      <c r="IH35" s="39">
        <v>10</v>
      </c>
      <c r="II35" s="39" t="s">
        <v>39</v>
      </c>
    </row>
    <row r="36" spans="1:243" s="38" customFormat="1" ht="46.5" customHeight="1">
      <c r="A36" s="22">
        <v>21</v>
      </c>
      <c r="B36" s="88" t="s">
        <v>146</v>
      </c>
      <c r="C36" s="24" t="s">
        <v>75</v>
      </c>
      <c r="D36" s="78"/>
      <c r="E36" s="92"/>
      <c r="F36" s="78"/>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0</v>
      </c>
      <c r="BB36" s="48">
        <f t="shared" si="6"/>
        <v>0</v>
      </c>
      <c r="BC36" s="37" t="str">
        <f t="shared" si="7"/>
        <v>INR Zero Only</v>
      </c>
      <c r="IA36" s="38">
        <v>23</v>
      </c>
      <c r="IB36" s="77" t="s">
        <v>106</v>
      </c>
      <c r="IC36" s="38" t="s">
        <v>75</v>
      </c>
      <c r="ID36" s="38">
        <v>75</v>
      </c>
      <c r="IE36" s="39" t="s">
        <v>39</v>
      </c>
      <c r="IF36" s="39" t="s">
        <v>44</v>
      </c>
      <c r="IG36" s="39" t="s">
        <v>63</v>
      </c>
      <c r="IH36" s="39">
        <v>10</v>
      </c>
      <c r="II36" s="39" t="s">
        <v>39</v>
      </c>
    </row>
    <row r="37" spans="1:243" s="38" customFormat="1" ht="38.25" customHeight="1">
      <c r="A37" s="22">
        <v>21.1</v>
      </c>
      <c r="B37" s="88" t="s">
        <v>147</v>
      </c>
      <c r="C37" s="24" t="s">
        <v>76</v>
      </c>
      <c r="D37" s="78">
        <v>25</v>
      </c>
      <c r="E37" s="92" t="s">
        <v>169</v>
      </c>
      <c r="F37" s="78">
        <v>284.9</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7122.5</v>
      </c>
      <c r="BB37" s="48">
        <f t="shared" si="6"/>
        <v>7122.5</v>
      </c>
      <c r="BC37" s="37" t="str">
        <f t="shared" si="7"/>
        <v>INR  Seven Thousand One Hundred &amp; Twenty Two  and Paise Fifty Only</v>
      </c>
      <c r="IA37" s="38">
        <v>24</v>
      </c>
      <c r="IB37" s="77" t="s">
        <v>107</v>
      </c>
      <c r="IC37" s="38" t="s">
        <v>76</v>
      </c>
      <c r="ID37" s="38">
        <v>75</v>
      </c>
      <c r="IE37" s="39" t="s">
        <v>39</v>
      </c>
      <c r="IF37" s="39" t="s">
        <v>44</v>
      </c>
      <c r="IG37" s="39" t="s">
        <v>63</v>
      </c>
      <c r="IH37" s="39">
        <v>10</v>
      </c>
      <c r="II37" s="39" t="s">
        <v>39</v>
      </c>
    </row>
    <row r="38" spans="1:243" s="38" customFormat="1" ht="35.25" customHeight="1">
      <c r="A38" s="22">
        <v>21.2</v>
      </c>
      <c r="B38" s="88" t="s">
        <v>148</v>
      </c>
      <c r="C38" s="24" t="s">
        <v>77</v>
      </c>
      <c r="D38" s="78">
        <v>10</v>
      </c>
      <c r="E38" s="92" t="s">
        <v>169</v>
      </c>
      <c r="F38" s="78">
        <v>438</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4380</v>
      </c>
      <c r="BB38" s="48">
        <f t="shared" si="6"/>
        <v>4380</v>
      </c>
      <c r="BC38" s="37" t="str">
        <f t="shared" si="7"/>
        <v>INR  Four Thousand Three Hundred &amp; Eighty  Only</v>
      </c>
      <c r="IA38" s="38">
        <v>25</v>
      </c>
      <c r="IB38" s="77" t="s">
        <v>108</v>
      </c>
      <c r="IC38" s="38" t="s">
        <v>77</v>
      </c>
      <c r="ID38" s="38">
        <v>50</v>
      </c>
      <c r="IE38" s="39" t="s">
        <v>39</v>
      </c>
      <c r="IF38" s="39" t="s">
        <v>44</v>
      </c>
      <c r="IG38" s="39" t="s">
        <v>63</v>
      </c>
      <c r="IH38" s="39">
        <v>10</v>
      </c>
      <c r="II38" s="39" t="s">
        <v>39</v>
      </c>
    </row>
    <row r="39" spans="1:243" s="38" customFormat="1" ht="57" customHeight="1">
      <c r="A39" s="22">
        <v>22</v>
      </c>
      <c r="B39" s="88" t="s">
        <v>149</v>
      </c>
      <c r="C39" s="24" t="s">
        <v>78</v>
      </c>
      <c r="D39" s="78">
        <v>1</v>
      </c>
      <c r="E39" s="92" t="s">
        <v>168</v>
      </c>
      <c r="F39" s="78">
        <v>418.95</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418.95</v>
      </c>
      <c r="BB39" s="48">
        <f t="shared" si="6"/>
        <v>418.95</v>
      </c>
      <c r="BC39" s="37" t="str">
        <f t="shared" si="7"/>
        <v>INR  Four Hundred &amp; Eighteen  and Paise Ninety Five Only</v>
      </c>
      <c r="IA39" s="38">
        <v>26</v>
      </c>
      <c r="IB39" s="77" t="s">
        <v>109</v>
      </c>
      <c r="IC39" s="38" t="s">
        <v>78</v>
      </c>
      <c r="ID39" s="38">
        <v>50</v>
      </c>
      <c r="IE39" s="39" t="s">
        <v>39</v>
      </c>
      <c r="IF39" s="39" t="s">
        <v>44</v>
      </c>
      <c r="IG39" s="39" t="s">
        <v>63</v>
      </c>
      <c r="IH39" s="39">
        <v>10</v>
      </c>
      <c r="II39" s="39" t="s">
        <v>39</v>
      </c>
    </row>
    <row r="40" spans="1:243" s="38" customFormat="1" ht="57" customHeight="1">
      <c r="A40" s="22">
        <v>23</v>
      </c>
      <c r="B40" s="88" t="s">
        <v>150</v>
      </c>
      <c r="C40" s="24" t="s">
        <v>110</v>
      </c>
      <c r="D40" s="78">
        <v>1</v>
      </c>
      <c r="E40" s="92" t="s">
        <v>168</v>
      </c>
      <c r="F40" s="78">
        <v>606.25</v>
      </c>
      <c r="G40" s="51"/>
      <c r="H40" s="52"/>
      <c r="I40" s="40" t="s">
        <v>40</v>
      </c>
      <c r="J40" s="43">
        <f aca="true" t="shared" si="8" ref="J40:J53">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53">total_amount_ba($B$2,$D$2,D40,F40,J40,K40,M40)</f>
        <v>606.25</v>
      </c>
      <c r="BB40" s="48">
        <f aca="true" t="shared" si="10" ref="BB40:BB53">BA40+SUM(N40:AZ40)</f>
        <v>606.25</v>
      </c>
      <c r="BC40" s="37" t="str">
        <f aca="true" t="shared" si="11" ref="BC40:BC53">SpellNumber(L40,BB40)</f>
        <v>INR  Six Hundred &amp; Six  and Paise Twenty Five Only</v>
      </c>
      <c r="IA40" s="38">
        <v>26</v>
      </c>
      <c r="IB40" s="77" t="s">
        <v>109</v>
      </c>
      <c r="IC40" s="38" t="s">
        <v>78</v>
      </c>
      <c r="ID40" s="38">
        <v>50</v>
      </c>
      <c r="IE40" s="39" t="s">
        <v>39</v>
      </c>
      <c r="IF40" s="39" t="s">
        <v>44</v>
      </c>
      <c r="IG40" s="39" t="s">
        <v>63</v>
      </c>
      <c r="IH40" s="39">
        <v>10</v>
      </c>
      <c r="II40" s="39" t="s">
        <v>39</v>
      </c>
    </row>
    <row r="41" spans="1:243" s="38" customFormat="1" ht="57" customHeight="1">
      <c r="A41" s="22">
        <v>24</v>
      </c>
      <c r="B41" s="79" t="s">
        <v>151</v>
      </c>
      <c r="C41" s="24" t="s">
        <v>111</v>
      </c>
      <c r="D41" s="78">
        <v>4</v>
      </c>
      <c r="E41" s="93" t="s">
        <v>39</v>
      </c>
      <c r="F41" s="78">
        <v>231.7</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926.8</v>
      </c>
      <c r="BB41" s="48">
        <f t="shared" si="10"/>
        <v>926.8</v>
      </c>
      <c r="BC41" s="37" t="str">
        <f t="shared" si="11"/>
        <v>INR  Nine Hundred &amp; Twenty Six  and Paise Eighty Only</v>
      </c>
      <c r="IA41" s="38">
        <v>26</v>
      </c>
      <c r="IB41" s="77" t="s">
        <v>109</v>
      </c>
      <c r="IC41" s="38" t="s">
        <v>78</v>
      </c>
      <c r="ID41" s="38">
        <v>50</v>
      </c>
      <c r="IE41" s="39" t="s">
        <v>39</v>
      </c>
      <c r="IF41" s="39" t="s">
        <v>44</v>
      </c>
      <c r="IG41" s="39" t="s">
        <v>63</v>
      </c>
      <c r="IH41" s="39">
        <v>10</v>
      </c>
      <c r="II41" s="39" t="s">
        <v>39</v>
      </c>
    </row>
    <row r="42" spans="1:243" s="38" customFormat="1" ht="57" customHeight="1">
      <c r="A42" s="22">
        <v>25</v>
      </c>
      <c r="B42" s="79" t="s">
        <v>152</v>
      </c>
      <c r="C42" s="24" t="s">
        <v>112</v>
      </c>
      <c r="D42" s="78"/>
      <c r="E42" s="92"/>
      <c r="F42" s="78"/>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0</v>
      </c>
      <c r="BB42" s="48">
        <f t="shared" si="10"/>
        <v>0</v>
      </c>
      <c r="BC42" s="37" t="str">
        <f t="shared" si="11"/>
        <v>INR Zero Only</v>
      </c>
      <c r="IA42" s="38">
        <v>26</v>
      </c>
      <c r="IB42" s="77" t="s">
        <v>109</v>
      </c>
      <c r="IC42" s="38" t="s">
        <v>78</v>
      </c>
      <c r="ID42" s="38">
        <v>50</v>
      </c>
      <c r="IE42" s="39" t="s">
        <v>39</v>
      </c>
      <c r="IF42" s="39" t="s">
        <v>44</v>
      </c>
      <c r="IG42" s="39" t="s">
        <v>63</v>
      </c>
      <c r="IH42" s="39">
        <v>10</v>
      </c>
      <c r="II42" s="39" t="s">
        <v>39</v>
      </c>
    </row>
    <row r="43" spans="1:243" s="38" customFormat="1" ht="57" customHeight="1">
      <c r="A43" s="22">
        <v>25.1</v>
      </c>
      <c r="B43" s="79" t="s">
        <v>153</v>
      </c>
      <c r="C43" s="24" t="s">
        <v>113</v>
      </c>
      <c r="D43" s="78">
        <v>4</v>
      </c>
      <c r="E43" s="93" t="s">
        <v>39</v>
      </c>
      <c r="F43" s="78">
        <v>103.55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414.2</v>
      </c>
      <c r="BB43" s="48">
        <f t="shared" si="10"/>
        <v>414.2</v>
      </c>
      <c r="BC43" s="37" t="str">
        <f t="shared" si="11"/>
        <v>INR  Four Hundred &amp; Fourteen  and Paise Twenty Only</v>
      </c>
      <c r="IA43" s="38">
        <v>26</v>
      </c>
      <c r="IB43" s="77" t="s">
        <v>109</v>
      </c>
      <c r="IC43" s="38" t="s">
        <v>78</v>
      </c>
      <c r="ID43" s="38">
        <v>50</v>
      </c>
      <c r="IE43" s="39" t="s">
        <v>39</v>
      </c>
      <c r="IF43" s="39" t="s">
        <v>44</v>
      </c>
      <c r="IG43" s="39" t="s">
        <v>63</v>
      </c>
      <c r="IH43" s="39">
        <v>10</v>
      </c>
      <c r="II43" s="39" t="s">
        <v>39</v>
      </c>
    </row>
    <row r="44" spans="1:243" s="38" customFormat="1" ht="57" customHeight="1">
      <c r="A44" s="22">
        <v>25.2</v>
      </c>
      <c r="B44" s="79" t="s">
        <v>154</v>
      </c>
      <c r="C44" s="24" t="s">
        <v>114</v>
      </c>
      <c r="D44" s="78">
        <v>2</v>
      </c>
      <c r="E44" s="93" t="s">
        <v>39</v>
      </c>
      <c r="F44" s="78">
        <v>75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150</v>
      </c>
      <c r="BB44" s="48">
        <f t="shared" si="10"/>
        <v>150</v>
      </c>
      <c r="BC44" s="37" t="str">
        <f t="shared" si="11"/>
        <v>INR  One Hundred &amp; Fifty  Only</v>
      </c>
      <c r="IA44" s="38">
        <v>26</v>
      </c>
      <c r="IB44" s="77" t="s">
        <v>109</v>
      </c>
      <c r="IC44" s="38" t="s">
        <v>78</v>
      </c>
      <c r="ID44" s="38">
        <v>50</v>
      </c>
      <c r="IE44" s="39" t="s">
        <v>39</v>
      </c>
      <c r="IF44" s="39" t="s">
        <v>44</v>
      </c>
      <c r="IG44" s="39" t="s">
        <v>63</v>
      </c>
      <c r="IH44" s="39">
        <v>10</v>
      </c>
      <c r="II44" s="39" t="s">
        <v>39</v>
      </c>
    </row>
    <row r="45" spans="1:243" s="38" customFormat="1" ht="57" customHeight="1">
      <c r="A45" s="22">
        <v>26</v>
      </c>
      <c r="B45" s="88" t="s">
        <v>155</v>
      </c>
      <c r="C45" s="24" t="s">
        <v>115</v>
      </c>
      <c r="D45" s="78">
        <v>13</v>
      </c>
      <c r="E45" s="92" t="s">
        <v>166</v>
      </c>
      <c r="F45" s="78">
        <v>1001.5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13019.5</v>
      </c>
      <c r="BB45" s="48">
        <f t="shared" si="10"/>
        <v>13019.5</v>
      </c>
      <c r="BC45" s="37" t="str">
        <f t="shared" si="11"/>
        <v>INR  Thirteen Thousand  &amp;Nineteen  and Paise Fifty Only</v>
      </c>
      <c r="IA45" s="38">
        <v>26</v>
      </c>
      <c r="IB45" s="77" t="s">
        <v>109</v>
      </c>
      <c r="IC45" s="38" t="s">
        <v>78</v>
      </c>
      <c r="ID45" s="38">
        <v>50</v>
      </c>
      <c r="IE45" s="39" t="s">
        <v>39</v>
      </c>
      <c r="IF45" s="39" t="s">
        <v>44</v>
      </c>
      <c r="IG45" s="39" t="s">
        <v>63</v>
      </c>
      <c r="IH45" s="39">
        <v>10</v>
      </c>
      <c r="II45" s="39" t="s">
        <v>39</v>
      </c>
    </row>
    <row r="46" spans="1:243" s="38" customFormat="1" ht="57" customHeight="1">
      <c r="A46" s="22">
        <v>27</v>
      </c>
      <c r="B46" s="88" t="s">
        <v>156</v>
      </c>
      <c r="C46" s="24" t="s">
        <v>116</v>
      </c>
      <c r="D46" s="78">
        <v>549</v>
      </c>
      <c r="E46" s="92" t="s">
        <v>170</v>
      </c>
      <c r="F46" s="78">
        <v>165.3</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90749.7</v>
      </c>
      <c r="BB46" s="48">
        <f t="shared" si="10"/>
        <v>90749.7</v>
      </c>
      <c r="BC46" s="37" t="str">
        <f t="shared" si="11"/>
        <v>INR  Ninety Thousand Seven Hundred &amp; Forty Nine  and Paise Seventy Only</v>
      </c>
      <c r="IA46" s="38">
        <v>26</v>
      </c>
      <c r="IB46" s="77" t="s">
        <v>109</v>
      </c>
      <c r="IC46" s="38" t="s">
        <v>78</v>
      </c>
      <c r="ID46" s="38">
        <v>50</v>
      </c>
      <c r="IE46" s="39" t="s">
        <v>39</v>
      </c>
      <c r="IF46" s="39" t="s">
        <v>44</v>
      </c>
      <c r="IG46" s="39" t="s">
        <v>63</v>
      </c>
      <c r="IH46" s="39">
        <v>10</v>
      </c>
      <c r="II46" s="39" t="s">
        <v>39</v>
      </c>
    </row>
    <row r="47" spans="1:243" s="38" customFormat="1" ht="57" customHeight="1">
      <c r="A47" s="22">
        <v>28</v>
      </c>
      <c r="B47" s="88" t="s">
        <v>157</v>
      </c>
      <c r="C47" s="24" t="s">
        <v>117</v>
      </c>
      <c r="D47" s="78">
        <v>21</v>
      </c>
      <c r="E47" s="92" t="s">
        <v>68</v>
      </c>
      <c r="F47" s="78">
        <v>6478.75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136053.75</v>
      </c>
      <c r="BB47" s="48">
        <f t="shared" si="10"/>
        <v>136053.75</v>
      </c>
      <c r="BC47" s="37" t="str">
        <f t="shared" si="11"/>
        <v>INR  One Lakh Thirty Six Thousand  &amp;Fifty Three  and Paise Seventy Five Only</v>
      </c>
      <c r="IA47" s="38">
        <v>26</v>
      </c>
      <c r="IB47" s="77" t="s">
        <v>109</v>
      </c>
      <c r="IC47" s="38" t="s">
        <v>78</v>
      </c>
      <c r="ID47" s="38">
        <v>50</v>
      </c>
      <c r="IE47" s="39" t="s">
        <v>39</v>
      </c>
      <c r="IF47" s="39" t="s">
        <v>44</v>
      </c>
      <c r="IG47" s="39" t="s">
        <v>63</v>
      </c>
      <c r="IH47" s="39">
        <v>10</v>
      </c>
      <c r="II47" s="39" t="s">
        <v>39</v>
      </c>
    </row>
    <row r="48" spans="1:243" s="38" customFormat="1" ht="57" customHeight="1">
      <c r="A48" s="22">
        <v>29</v>
      </c>
      <c r="B48" s="88" t="s">
        <v>158</v>
      </c>
      <c r="C48" s="24" t="s">
        <v>118</v>
      </c>
      <c r="D48" s="78">
        <v>21</v>
      </c>
      <c r="E48" s="92" t="s">
        <v>68</v>
      </c>
      <c r="F48" s="78">
        <v>8954.2</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188038.2</v>
      </c>
      <c r="BB48" s="48">
        <f t="shared" si="10"/>
        <v>188038.2</v>
      </c>
      <c r="BC48" s="37" t="str">
        <f t="shared" si="11"/>
        <v>INR  One Lakh Eighty Eight Thousand  &amp;Thirty Eight  and Paise Twenty Only</v>
      </c>
      <c r="IA48" s="38">
        <v>26</v>
      </c>
      <c r="IB48" s="77" t="s">
        <v>109</v>
      </c>
      <c r="IC48" s="38" t="s">
        <v>78</v>
      </c>
      <c r="ID48" s="38">
        <v>50</v>
      </c>
      <c r="IE48" s="39" t="s">
        <v>39</v>
      </c>
      <c r="IF48" s="39" t="s">
        <v>44</v>
      </c>
      <c r="IG48" s="39" t="s">
        <v>63</v>
      </c>
      <c r="IH48" s="39">
        <v>10</v>
      </c>
      <c r="II48" s="39" t="s">
        <v>39</v>
      </c>
    </row>
    <row r="49" spans="1:243" s="38" customFormat="1" ht="57" customHeight="1">
      <c r="A49" s="22">
        <v>30</v>
      </c>
      <c r="B49" s="88" t="s">
        <v>159</v>
      </c>
      <c r="C49" s="24" t="s">
        <v>119</v>
      </c>
      <c r="D49" s="78">
        <v>36</v>
      </c>
      <c r="E49" s="94" t="s">
        <v>68</v>
      </c>
      <c r="F49" s="78">
        <v>79.95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2878.2</v>
      </c>
      <c r="BB49" s="48">
        <f t="shared" si="10"/>
        <v>2878.2</v>
      </c>
      <c r="BC49" s="37" t="str">
        <f t="shared" si="11"/>
        <v>INR  Two Thousand Eight Hundred &amp; Seventy Eight  and Paise Twenty Only</v>
      </c>
      <c r="IA49" s="38">
        <v>26</v>
      </c>
      <c r="IB49" s="77" t="s">
        <v>109</v>
      </c>
      <c r="IC49" s="38" t="s">
        <v>78</v>
      </c>
      <c r="ID49" s="38">
        <v>50</v>
      </c>
      <c r="IE49" s="39" t="s">
        <v>39</v>
      </c>
      <c r="IF49" s="39" t="s">
        <v>44</v>
      </c>
      <c r="IG49" s="39" t="s">
        <v>63</v>
      </c>
      <c r="IH49" s="39">
        <v>10</v>
      </c>
      <c r="II49" s="39" t="s">
        <v>39</v>
      </c>
    </row>
    <row r="50" spans="1:243" s="38" customFormat="1" ht="57" customHeight="1">
      <c r="A50" s="22">
        <v>31</v>
      </c>
      <c r="B50" s="88" t="s">
        <v>160</v>
      </c>
      <c r="C50" s="24" t="s">
        <v>120</v>
      </c>
      <c r="D50" s="78">
        <v>200</v>
      </c>
      <c r="E50" s="94" t="s">
        <v>68</v>
      </c>
      <c r="F50" s="78">
        <v>54.3</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10860</v>
      </c>
      <c r="BB50" s="48">
        <f t="shared" si="10"/>
        <v>10860</v>
      </c>
      <c r="BC50" s="37" t="str">
        <f t="shared" si="11"/>
        <v>INR  Ten Thousand Eight Hundred &amp; Sixty  Only</v>
      </c>
      <c r="IA50" s="38">
        <v>26</v>
      </c>
      <c r="IB50" s="77" t="s">
        <v>109</v>
      </c>
      <c r="IC50" s="38" t="s">
        <v>78</v>
      </c>
      <c r="ID50" s="38">
        <v>50</v>
      </c>
      <c r="IE50" s="39" t="s">
        <v>39</v>
      </c>
      <c r="IF50" s="39" t="s">
        <v>44</v>
      </c>
      <c r="IG50" s="39" t="s">
        <v>63</v>
      </c>
      <c r="IH50" s="39">
        <v>10</v>
      </c>
      <c r="II50" s="39" t="s">
        <v>39</v>
      </c>
    </row>
    <row r="51" spans="1:243" s="38" customFormat="1" ht="57" customHeight="1">
      <c r="A51" s="22">
        <v>32</v>
      </c>
      <c r="B51" s="88" t="s">
        <v>161</v>
      </c>
      <c r="C51" s="24" t="s">
        <v>121</v>
      </c>
      <c r="D51" s="78">
        <v>547</v>
      </c>
      <c r="E51" s="92" t="s">
        <v>68</v>
      </c>
      <c r="F51" s="78">
        <v>2736.8</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1497029.6</v>
      </c>
      <c r="BB51" s="48">
        <f t="shared" si="10"/>
        <v>1497029.6</v>
      </c>
      <c r="BC51" s="37" t="str">
        <f t="shared" si="11"/>
        <v>INR  Fourteen Lakh Ninety Seven Thousand  &amp;Twenty Nine  and Paise Sixty Only</v>
      </c>
      <c r="IA51" s="38">
        <v>26</v>
      </c>
      <c r="IB51" s="77" t="s">
        <v>109</v>
      </c>
      <c r="IC51" s="38" t="s">
        <v>78</v>
      </c>
      <c r="ID51" s="38">
        <v>50</v>
      </c>
      <c r="IE51" s="39" t="s">
        <v>39</v>
      </c>
      <c r="IF51" s="39" t="s">
        <v>44</v>
      </c>
      <c r="IG51" s="39" t="s">
        <v>63</v>
      </c>
      <c r="IH51" s="39">
        <v>10</v>
      </c>
      <c r="II51" s="39" t="s">
        <v>39</v>
      </c>
    </row>
    <row r="52" spans="1:243" s="38" customFormat="1" ht="57" customHeight="1">
      <c r="A52" s="22">
        <v>33</v>
      </c>
      <c r="B52" s="88" t="s">
        <v>162</v>
      </c>
      <c r="C52" s="24" t="s">
        <v>122</v>
      </c>
      <c r="D52" s="78">
        <v>547</v>
      </c>
      <c r="E52" s="92" t="s">
        <v>68</v>
      </c>
      <c r="F52" s="78">
        <v>128.65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70371.55</v>
      </c>
      <c r="BB52" s="48">
        <f t="shared" si="10"/>
        <v>70371.55</v>
      </c>
      <c r="BC52" s="37" t="str">
        <f t="shared" si="11"/>
        <v>INR  Seventy Thousand Three Hundred &amp; Seventy One  and Paise Fifty Five Only</v>
      </c>
      <c r="IA52" s="38">
        <v>26</v>
      </c>
      <c r="IB52" s="77" t="s">
        <v>109</v>
      </c>
      <c r="IC52" s="38" t="s">
        <v>78</v>
      </c>
      <c r="ID52" s="38">
        <v>50</v>
      </c>
      <c r="IE52" s="39" t="s">
        <v>39</v>
      </c>
      <c r="IF52" s="39" t="s">
        <v>44</v>
      </c>
      <c r="IG52" s="39" t="s">
        <v>63</v>
      </c>
      <c r="IH52" s="39">
        <v>10</v>
      </c>
      <c r="II52" s="39" t="s">
        <v>39</v>
      </c>
    </row>
    <row r="53" spans="1:243" s="38" customFormat="1" ht="57" customHeight="1">
      <c r="A53" s="22">
        <v>34</v>
      </c>
      <c r="B53" s="91" t="s">
        <v>163</v>
      </c>
      <c r="C53" s="24" t="s">
        <v>123</v>
      </c>
      <c r="D53" s="78">
        <v>2</v>
      </c>
      <c r="E53" s="92" t="s">
        <v>164</v>
      </c>
      <c r="F53" s="78">
        <v>138.85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277.7</v>
      </c>
      <c r="BB53" s="48">
        <f t="shared" si="10"/>
        <v>277.7</v>
      </c>
      <c r="BC53" s="37" t="str">
        <f t="shared" si="11"/>
        <v>INR  Two Hundred &amp; Seventy Seven  and Paise Seventy Only</v>
      </c>
      <c r="IA53" s="38">
        <v>26</v>
      </c>
      <c r="IB53" s="77" t="s">
        <v>109</v>
      </c>
      <c r="IC53" s="38" t="s">
        <v>78</v>
      </c>
      <c r="ID53" s="38">
        <v>50</v>
      </c>
      <c r="IE53" s="39" t="s">
        <v>39</v>
      </c>
      <c r="IF53" s="39" t="s">
        <v>44</v>
      </c>
      <c r="IG53" s="39" t="s">
        <v>63</v>
      </c>
      <c r="IH53" s="39">
        <v>10</v>
      </c>
      <c r="II53" s="39" t="s">
        <v>39</v>
      </c>
    </row>
    <row r="54" spans="1:243" s="38" customFormat="1" ht="48" customHeight="1">
      <c r="A54" s="53"/>
      <c r="B54" s="54"/>
      <c r="C54" s="55"/>
      <c r="D54" s="56"/>
      <c r="E54" s="56"/>
      <c r="F54" s="56"/>
      <c r="G54" s="56"/>
      <c r="H54" s="57"/>
      <c r="I54" s="57"/>
      <c r="J54" s="57"/>
      <c r="K54" s="57"/>
      <c r="L54" s="58"/>
      <c r="BA54" s="59">
        <f>SUM(BA13:BA53)</f>
        <v>3809094.93</v>
      </c>
      <c r="BB54" s="60">
        <f>SUM(BB13:BB53)</f>
        <v>3809094.93</v>
      </c>
      <c r="BC54" s="37" t="str">
        <f>SpellNumber($E$2,BB54)</f>
        <v>INR  Thirty Eight Lakh Nine Thousand  &amp;Ninety Four  and Paise Ninety Three Only</v>
      </c>
      <c r="IE54" s="39">
        <v>4</v>
      </c>
      <c r="IF54" s="39" t="s">
        <v>44</v>
      </c>
      <c r="IG54" s="39" t="s">
        <v>63</v>
      </c>
      <c r="IH54" s="39">
        <v>10</v>
      </c>
      <c r="II54" s="39" t="s">
        <v>39</v>
      </c>
    </row>
    <row r="55" spans="1:243" s="69" customFormat="1" ht="18">
      <c r="A55" s="54"/>
      <c r="B55" s="61"/>
      <c r="C55" s="62"/>
      <c r="D55" s="63"/>
      <c r="E55" s="75" t="s">
        <v>65</v>
      </c>
      <c r="F55" s="76"/>
      <c r="G55" s="64"/>
      <c r="H55" s="65"/>
      <c r="I55" s="65"/>
      <c r="J55" s="65"/>
      <c r="K55" s="66"/>
      <c r="L55" s="67"/>
      <c r="M55" s="68"/>
      <c r="O55" s="38"/>
      <c r="P55" s="38"/>
      <c r="Q55" s="38"/>
      <c r="R55" s="38"/>
      <c r="S55" s="38"/>
      <c r="BA55" s="70">
        <f>IF(ISBLANK(F55),0,IF(E55="Excess (+)",ROUND(BA54+(BA54*F55),2),IF(E55="Less (-)",ROUND(BA54+(BA54*F55*(-1)),2),IF(E55="At Par",BA54,0))))</f>
        <v>0</v>
      </c>
      <c r="BB55" s="71">
        <f>ROUND(BA55,0)</f>
        <v>0</v>
      </c>
      <c r="BC55" s="37" t="str">
        <f>SpellNumber($E$2,BB55)</f>
        <v>INR Zero Only</v>
      </c>
      <c r="IE55" s="72"/>
      <c r="IF55" s="72"/>
      <c r="IG55" s="72"/>
      <c r="IH55" s="72"/>
      <c r="II55" s="72"/>
    </row>
    <row r="56" spans="1:243" s="69" customFormat="1" ht="18">
      <c r="A56" s="53" t="s">
        <v>83</v>
      </c>
      <c r="B56" s="53"/>
      <c r="C56" s="81" t="str">
        <f>SpellNumber($E$2,BB55)</f>
        <v>INR Zero Only</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IE56" s="72"/>
      <c r="IF56" s="72"/>
      <c r="IG56" s="72"/>
      <c r="IH56" s="72"/>
      <c r="II56" s="72"/>
    </row>
    <row r="57" ht="15"/>
    <row r="58" ht="15"/>
    <row r="59" ht="15"/>
    <row r="60" ht="15"/>
    <row r="61" ht="15"/>
    <row r="62" ht="15"/>
    <row r="63" ht="15"/>
  </sheetData>
  <sheetProtection/>
  <mergeCells count="8">
    <mergeCell ref="A9:BC9"/>
    <mergeCell ref="C56:BC56"/>
    <mergeCell ref="A1:L1"/>
    <mergeCell ref="A4:BC4"/>
    <mergeCell ref="A5:BC5"/>
    <mergeCell ref="A6:BC6"/>
    <mergeCell ref="A7:BC7"/>
    <mergeCell ref="B8:BC8"/>
  </mergeCells>
  <dataValidations count="21">
    <dataValidation type="list" allowBlank="1" showErrorMessage="1" sqref="E5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decimal" allowBlank="1" showInputMessage="1" showErrorMessage="1" promptTitle="Rate Entry" prompt="Please enter the Rate in Rupees for this item. " errorTitle="Invaid Entry" error="Only Numeric Values are allowed. " sqref="H28:H53">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5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5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5">
      <formula1>IF(E55="Select",-1,IF(E55="At Par",0,0))</formula1>
      <formula2>IF(E55="Select",-1,IF(E55="At Par",0,0.99))</formula2>
    </dataValidation>
    <dataValidation type="list" allowBlank="1" showErrorMessage="1" sqref="K13:K53">
      <formula1>"Partial Conversion,Full Conversion"</formula1>
      <formula2>0</formula2>
    </dataValidation>
    <dataValidation allowBlank="1" showInputMessage="1" showErrorMessage="1" promptTitle="Addition / Deduction" prompt="Please Choose the correct One" sqref="J13:J53">
      <formula1>0</formula1>
      <formula2>0</formula2>
    </dataValidation>
    <dataValidation type="list" showErrorMessage="1" sqref="I13:I53">
      <formula1>"Excess(+),Less(-)"</formula1>
      <formula2>0</formula2>
    </dataValidation>
    <dataValidation allowBlank="1" showInputMessage="1" showErrorMessage="1" promptTitle="Itemcode/Make" prompt="Please enter text" sqref="C13:C5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3">
      <formula1>0</formula1>
      <formula2>999999999999999</formula2>
    </dataValidation>
    <dataValidation allowBlank="1" showInputMessage="1" showErrorMessage="1" promptTitle="Units" prompt="Please enter Units in text" sqref="E13:E53">
      <formula1>0</formula1>
      <formula2>0</formula2>
    </dataValidation>
    <dataValidation type="decimal" allowBlank="1" showInputMessage="1" showErrorMessage="1" promptTitle="Quantity" prompt="Please enter the Quantity for this item. " errorTitle="Invalid Entry" error="Only Numeric Values are allowed. " sqref="D13:D53 F13:F53">
      <formula1>0</formula1>
      <formula2>999999999999999</formula2>
    </dataValidation>
    <dataValidation type="list" allowBlank="1" showInputMessage="1" showErrorMessage="1" sqref="L13:L53">
      <formula1>"INR"</formula1>
    </dataValidation>
    <dataValidation type="decimal" allowBlank="1" showErrorMessage="1" errorTitle="Invalid Entry" error="Only Numeric Values are allowed. " sqref="A13:A5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64</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2023-05-30T11:46:56Z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