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<sst xmlns="http://schemas.openxmlformats.org/spreadsheetml/2006/main" count="200" uniqueCount="87">
  <si>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</si>
  <si>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</si>
  <si>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</si>
  <si>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</si>
  <si>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</si>
  <si>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</si>
  <si>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</si>
  <si>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</si>
  <si>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</si>
  <si>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</si>
  <si>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</si>
  <si>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</si>
  <si>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</si>
  <si>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</si>
  <si>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</si>
  <si>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</si>
  <si>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</si>
  <si>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</si>
  <si>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</si>
  <si>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</si>
  <si>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</si>
  <si>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</si>
  <si>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</si>
  <si>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</si>
  <si>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</si>
  <si>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</si>
  <si>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</si>
  <si>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</si>
  <si>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</si>
  <si>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</si>
  <si>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</si>
  <si>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</si>
  <si>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</si>
  <si>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</si>
  <si>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</si>
  <si>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</si>
  <si>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</si>
  <si>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</si>
  <si>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</si>
  <si>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</si>
  <si>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</si>
  <si>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</si>
  <si>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</si>
  <si>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</si>
  <si>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</si>
  <si>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</si>
  <si>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</si>
  <si>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</si>
  <si>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</si>
  <si>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</si>
  <si>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</si>
  <si>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</si>
  <si>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</si>
  <si>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</si>
  <si>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</si>
  <si>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</si>
  <si>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</si>
  <si>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</si>
  <si>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</si>
  <si>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</si>
  <si>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</si>
  <si>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</si>
  <si>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</si>
  <si>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</si>
  <si>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</si>
  <si>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</si>
  <si>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</si>
  <si>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</si>
  <si>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</si>
  <si>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</si>
  <si>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</si>
  <si>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</si>
  <si>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</si>
  <si>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</si>
  <si>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</si>
  <si>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</si>
  <si>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r>
      <t>Dismantling old plaster or skirting raking out joints and cleaning the surface for plaster including disposal of rubbish to the dumping ground within 50 metres lead.</t>
    </r>
    <r>
      <rPr>
        <b/>
        <sz val="12"/>
        <rFont val="Times New Roman"/>
        <family val="1"/>
      </rPr>
      <t>(15.56)</t>
    </r>
  </si>
  <si>
    <t xml:space="preserve"> 12 mm cement plaster of mix : 1:6 (1 cement: 6 coarse sand)   (13.4.2)
</t>
  </si>
  <si>
    <r>
      <t xml:space="preserve"> Removing dry or oil bound distemper, water proofing cement paint and the like by scrapping, sand papering and preparing the surface smooth including necessary repairs to scratches etc. complete. </t>
    </r>
    <r>
      <rPr>
        <b/>
        <sz val="12"/>
        <rFont val="Times New Roman"/>
        <family val="1"/>
      </rPr>
      <t xml:space="preserve"> (13.91)</t>
    </r>
  </si>
  <si>
    <r>
      <t xml:space="preserve">Providing and applying white cement based putty of average thickness 1 mm, of approved brand and manufacturer, over the plastered wall surface to prepare the surface even and smooth complete. </t>
    </r>
    <r>
      <rPr>
        <b/>
        <sz val="12"/>
        <rFont val="Times New Roman"/>
        <family val="1"/>
      </rPr>
      <t>(13.80)</t>
    </r>
  </si>
  <si>
    <t>Distempering with oil bound washable distemper of approved brand and manufacture to give an even shade :New work (two or more coats) over and including water thinnable priming coat with cement primer  (13.41.1)</t>
  </si>
  <si>
    <t xml:space="preserve"> Painting with synthetic enamel paint of approved brand and
manufacture to give an even shade : Two or more coats on new work  (13.61.1)
</t>
  </si>
  <si>
    <t>Providing &amp; Applying polymer modified, flexible cementatious negative side waterproofing coating with elastic waterproofing polymers on interior wall plaster surface in three coats @14.35 kg /10 sqm. one coat of self priming of cementatious waterproofing polymer(dilution with water in the ratio of 1:1) and two coats of cementatious waterproofing polymer (dilution with water in the ratio of 3:1 ) after scrapping and properly cleaning the surface to remove pre-existing paint film &amp; loose particles till plaster is visible, complete in all respect as per the direction of Engineer-in-Charge. (22.23A)</t>
  </si>
  <si>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involved.(15.60)</t>
  </si>
  <si>
    <t>Sqm</t>
  </si>
  <si>
    <t>Name of Work: Wall repairing with waterproofing chemical in ground floor corridoor from room.no 40 to 94 and painting in study room and first floor passage in Limbdi Hostel,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</si>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</sst>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2"/>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right/>
      <top/>
      <bottom style="thin"/>
    </border>
    <border>
      <left/>
      <right/>
      <top style="thin"/>
      <bottom style="hair"/>
    </border>
    <border>
      <left/>
      <right style="thin"/>
      <top style="hair"/>
      <bottom style="thin"/>
    </border>
    <border>
      <left/>
      <right style="thin"/>
      <top style="thin"/>
      <bottom style="thin"/>
    </border>
    <border>
      <left style="thin"/>
      <right style="thin"/>
      <top style="thin"/>
      <bottom style="thin"/>
    </border>
    <border>
      <left style="thin"/>
      <right style="thin"/>
      <top/>
      <bottom style="thin"/>
    </border>
    <border>
      <left style="thin"/>
      <right style="thin"/>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35" borderId="22" xfId="0" applyFont="1" applyFill="1" applyBorder="1" applyAlignment="1">
      <alignment horizontal="justify" vertical="top" wrapText="1" shrinkToFit="1"/>
    </xf>
    <xf numFmtId="0" fontId="41" fillId="35" borderId="23" xfId="0" applyFont="1" applyFill="1" applyBorder="1" applyAlignment="1">
      <alignment horizontal="justify" vertical="top" wrapText="1"/>
    </xf>
    <xf numFmtId="0" fontId="41" fillId="35" borderId="24" xfId="0" applyFont="1" applyFill="1" applyBorder="1" applyAlignment="1">
      <alignment horizontal="left" vertical="top" wrapText="1" shrinkToFit="1"/>
    </xf>
    <xf numFmtId="0" fontId="41" fillId="35" borderId="25" xfId="0" applyFont="1" applyFill="1" applyBorder="1" applyAlignment="1">
      <alignment horizontal="justify" vertical="top" wrapText="1" shrinkToFit="1"/>
    </xf>
    <xf numFmtId="0" fontId="41" fillId="35" borderId="26" xfId="0" applyFont="1" applyFill="1" applyBorder="1" applyAlignment="1">
      <alignment horizontal="justify" vertical="top" wrapText="1" shrinkToFit="1"/>
    </xf>
    <xf numFmtId="0" fontId="41" fillId="35" borderId="26" xfId="0" applyFont="1" applyFill="1" applyBorder="1" applyAlignment="1">
      <alignment horizontal="left" vertical="top" wrapText="1" shrinkToFit="1"/>
    </xf>
    <xf numFmtId="173" fontId="61" fillId="35" borderId="27" xfId="0" applyNumberFormat="1" applyFont="1" applyFill="1" applyBorder="1" applyAlignment="1">
      <alignment horizontal="center" vertical="center" wrapText="1"/>
    </xf>
    <xf numFmtId="173" fontId="61" fillId="35" borderId="27" xfId="0" applyNumberFormat="1" applyFont="1" applyFill="1" applyBorder="1" applyAlignment="1">
      <alignment horizontal="center" wrapText="1"/>
    </xf>
    <xf numFmtId="173" fontId="61" fillId="35" borderId="28"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70" zoomScaleNormal="7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61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85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86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58</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63</v>
      </c>
      <c r="IC13" s="38" t="s">
        <v>34</v>
      </c>
      <c r="IE13" s="39"/>
      <c r="IF13" s="39" t="s">
        <v>35</v>
      </c>
      <c r="IG13" s="39" t="s">
        <v>36</v>
      </c>
      <c r="IH13" s="39">
        <v>10</v>
      </c>
      <c r="II13" s="39" t="s">
        <v>37</v>
      </c>
    </row>
    <row r="14" spans="1:243" s="38" customFormat="1" ht="72" customHeight="1">
      <c r="A14" s="22">
        <v>1</v>
      </c>
      <c r="B14" s="84" t="s">
        <v>76</v>
      </c>
      <c r="C14" s="24" t="s">
        <v>38</v>
      </c>
      <c r="D14" s="75">
        <v>409</v>
      </c>
      <c r="E14" s="90" t="s">
        <v>84</v>
      </c>
      <c r="F14" s="75">
        <v>39</v>
      </c>
      <c r="G14" s="41"/>
      <c r="H14" s="42"/>
      <c r="I14" s="40" t="s">
        <v>40</v>
      </c>
      <c r="J14" s="43">
        <f aca="true" t="shared" si="0" ref="J14:J21">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15951</v>
      </c>
      <c r="BB14" s="48">
        <f aca="true" t="shared" si="2" ref="BB14:BB21">BA14+SUM(N14:AZ14)</f>
        <v>15951</v>
      </c>
      <c r="BC14" s="37" t="str">
        <f aca="true" t="shared" si="3" ref="BC14:BC21">SpellNumber(L14,BB14)</f>
        <v>INR  Fifteen Thousand Nine Hundred &amp; Fifty One  Only</v>
      </c>
      <c r="IA14" s="38">
        <v>1</v>
      </c>
      <c r="IB14" s="74" t="s">
        <v>68</v>
      </c>
      <c r="IC14" s="38" t="s">
        <v>38</v>
      </c>
      <c r="ID14" s="38">
        <v>1446</v>
      </c>
      <c r="IE14" s="39" t="s">
        <v>64</v>
      </c>
      <c r="IF14" s="39" t="s">
        <v>42</v>
      </c>
      <c r="IG14" s="39" t="s">
        <v>36</v>
      </c>
      <c r="IH14" s="39">
        <v>123.223</v>
      </c>
      <c r="II14" s="39" t="s">
        <v>39</v>
      </c>
    </row>
    <row r="15" spans="1:243" s="38" customFormat="1" ht="38.25" customHeight="1">
      <c r="A15" s="22">
        <v>2</v>
      </c>
      <c r="B15" s="85" t="s">
        <v>77</v>
      </c>
      <c r="C15" s="24" t="s">
        <v>43</v>
      </c>
      <c r="D15" s="75">
        <v>409</v>
      </c>
      <c r="E15" s="90" t="s">
        <v>84</v>
      </c>
      <c r="F15" s="75">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107791.95</v>
      </c>
      <c r="BB15" s="48">
        <f t="shared" si="2"/>
        <v>107791.95</v>
      </c>
      <c r="BC15" s="37" t="str">
        <f t="shared" si="3"/>
        <v>INR  One Lakh Seven Thousand Seven Hundred &amp; Ninety One  and Paise Ninety Five Only</v>
      </c>
      <c r="IA15" s="38">
        <v>2</v>
      </c>
      <c r="IB15" s="74" t="s">
        <v>69</v>
      </c>
      <c r="IC15" s="38" t="s">
        <v>43</v>
      </c>
      <c r="ID15" s="38">
        <v>482</v>
      </c>
      <c r="IE15" s="39" t="s">
        <v>64</v>
      </c>
      <c r="IF15" s="39" t="s">
        <v>44</v>
      </c>
      <c r="IG15" s="39" t="s">
        <v>45</v>
      </c>
      <c r="IH15" s="39">
        <v>213</v>
      </c>
      <c r="II15" s="39" t="s">
        <v>39</v>
      </c>
    </row>
    <row r="16" spans="1:243" s="38" customFormat="1" ht="33" customHeight="1">
      <c r="A16" s="22">
        <v>3</v>
      </c>
      <c r="B16" s="86" t="s">
        <v>78</v>
      </c>
      <c r="C16" s="24" t="s">
        <v>46</v>
      </c>
      <c r="D16" s="75">
        <v>97</v>
      </c>
      <c r="E16" s="91" t="s">
        <v>84</v>
      </c>
      <c r="F16" s="75">
        <v>18.25</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1770.25</v>
      </c>
      <c r="BB16" s="48">
        <f t="shared" si="2"/>
        <v>1770.25</v>
      </c>
      <c r="BC16" s="37" t="str">
        <f t="shared" si="3"/>
        <v>INR  One Thousand Seven Hundred &amp; Seventy  and Paise Twenty Five Only</v>
      </c>
      <c r="IA16" s="38">
        <v>3</v>
      </c>
      <c r="IB16" s="74" t="s">
        <v>70</v>
      </c>
      <c r="IC16" s="38" t="s">
        <v>46</v>
      </c>
      <c r="ID16" s="38">
        <v>241</v>
      </c>
      <c r="IE16" s="39" t="s">
        <v>64</v>
      </c>
      <c r="IF16" s="39" t="s">
        <v>35</v>
      </c>
      <c r="IG16" s="39" t="s">
        <v>47</v>
      </c>
      <c r="IH16" s="39">
        <v>10</v>
      </c>
      <c r="II16" s="39" t="s">
        <v>39</v>
      </c>
    </row>
    <row r="17" spans="1:243" s="38" customFormat="1" ht="40.5" customHeight="1">
      <c r="A17" s="22">
        <v>4</v>
      </c>
      <c r="B17" s="87" t="s">
        <v>79</v>
      </c>
      <c r="C17" s="24" t="s">
        <v>48</v>
      </c>
      <c r="D17" s="75">
        <v>506</v>
      </c>
      <c r="E17" s="91" t="s">
        <v>84</v>
      </c>
      <c r="F17" s="75">
        <v>115.15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58265.9</v>
      </c>
      <c r="BB17" s="48">
        <f t="shared" si="2"/>
        <v>58265.9</v>
      </c>
      <c r="BC17" s="37" t="str">
        <f t="shared" si="3"/>
        <v>INR  Fifty Eight Thousand Two Hundred &amp; Sixty Five  and Paise Ninety Only</v>
      </c>
      <c r="IA17" s="38">
        <v>4</v>
      </c>
      <c r="IB17" s="74" t="s">
        <v>71</v>
      </c>
      <c r="IC17" s="38" t="s">
        <v>48</v>
      </c>
      <c r="ID17" s="38">
        <v>241</v>
      </c>
      <c r="IE17" s="39" t="s">
        <v>64</v>
      </c>
      <c r="IF17" s="39" t="s">
        <v>49</v>
      </c>
      <c r="IG17" s="39" t="s">
        <v>50</v>
      </c>
      <c r="IH17" s="39">
        <v>10</v>
      </c>
      <c r="II17" s="39" t="s">
        <v>39</v>
      </c>
    </row>
    <row r="18" spans="1:243" s="38" customFormat="1" ht="30" customHeight="1">
      <c r="A18" s="22">
        <v>5</v>
      </c>
      <c r="B18" s="88" t="s">
        <v>80</v>
      </c>
      <c r="C18" s="24" t="s">
        <v>51</v>
      </c>
      <c r="D18" s="75">
        <v>2745</v>
      </c>
      <c r="E18" s="91" t="s">
        <v>84</v>
      </c>
      <c r="F18" s="75">
        <v>153.45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421220.25</v>
      </c>
      <c r="BB18" s="48">
        <f t="shared" si="2"/>
        <v>421220.25</v>
      </c>
      <c r="BC18" s="37" t="str">
        <f t="shared" si="3"/>
        <v>INR  Four Lakh Twenty One Thousand Two Hundred &amp; Twenty  and Paise Twenty Five Only</v>
      </c>
      <c r="IA18" s="38">
        <v>5</v>
      </c>
      <c r="IB18" s="74" t="s">
        <v>72</v>
      </c>
      <c r="IC18" s="38" t="s">
        <v>51</v>
      </c>
      <c r="ID18" s="38">
        <v>4819</v>
      </c>
      <c r="IE18" s="39" t="s">
        <v>60</v>
      </c>
      <c r="IF18" s="39" t="s">
        <v>42</v>
      </c>
      <c r="IG18" s="39" t="s">
        <v>36</v>
      </c>
      <c r="IH18" s="39">
        <v>123.223</v>
      </c>
      <c r="II18" s="39" t="s">
        <v>39</v>
      </c>
    </row>
    <row r="19" spans="1:243" s="38" customFormat="1" ht="30.75" customHeight="1">
      <c r="A19" s="22">
        <v>6</v>
      </c>
      <c r="B19" s="88" t="s">
        <v>81</v>
      </c>
      <c r="C19" s="24" t="s">
        <v>52</v>
      </c>
      <c r="D19" s="75">
        <v>505</v>
      </c>
      <c r="E19" s="91" t="s">
        <v>84</v>
      </c>
      <c r="F19" s="75">
        <v>121.55</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61382.75</v>
      </c>
      <c r="BB19" s="48">
        <f t="shared" si="2"/>
        <v>61382.75</v>
      </c>
      <c r="BC19" s="37" t="str">
        <f t="shared" si="3"/>
        <v>INR  Sixty One Thousand Three Hundred &amp; Eighty Two  and Paise Seventy Five Only</v>
      </c>
      <c r="IA19" s="38">
        <v>6</v>
      </c>
      <c r="IB19" s="74" t="s">
        <v>73</v>
      </c>
      <c r="IC19" s="38" t="s">
        <v>52</v>
      </c>
      <c r="ID19" s="38">
        <v>482</v>
      </c>
      <c r="IE19" s="39" t="s">
        <v>64</v>
      </c>
      <c r="IF19" s="39" t="s">
        <v>44</v>
      </c>
      <c r="IG19" s="39" t="s">
        <v>45</v>
      </c>
      <c r="IH19" s="39">
        <v>213</v>
      </c>
      <c r="II19" s="39" t="s">
        <v>39</v>
      </c>
    </row>
    <row r="20" spans="1:243" s="38" customFormat="1" ht="60" customHeight="1">
      <c r="A20" s="22">
        <v>7</v>
      </c>
      <c r="B20" s="88" t="s">
        <v>82</v>
      </c>
      <c r="C20" s="24" t="s">
        <v>53</v>
      </c>
      <c r="D20" s="75">
        <v>409</v>
      </c>
      <c r="E20" s="91" t="s">
        <v>84</v>
      </c>
      <c r="F20" s="75">
        <v>444.8</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181923.2</v>
      </c>
      <c r="BB20" s="48">
        <f t="shared" si="2"/>
        <v>181923.2</v>
      </c>
      <c r="BC20" s="37" t="str">
        <f t="shared" si="3"/>
        <v>INR  One Lakh Eighty One Thousand Nine Hundred &amp; Twenty Three  and Paise Twenty Only</v>
      </c>
      <c r="IA20" s="38">
        <v>7</v>
      </c>
      <c r="IB20" s="74" t="s">
        <v>74</v>
      </c>
      <c r="IC20" s="38" t="s">
        <v>53</v>
      </c>
      <c r="ID20" s="38">
        <v>4819</v>
      </c>
      <c r="IE20" s="39" t="s">
        <v>60</v>
      </c>
      <c r="IF20" s="39" t="s">
        <v>35</v>
      </c>
      <c r="IG20" s="39" t="s">
        <v>47</v>
      </c>
      <c r="IH20" s="39">
        <v>10</v>
      </c>
      <c r="II20" s="39" t="s">
        <v>39</v>
      </c>
    </row>
    <row r="21" spans="1:243" s="38" customFormat="1" ht="57" customHeight="1">
      <c r="A21" s="22">
        <v>8</v>
      </c>
      <c r="B21" s="89" t="s">
        <v>83</v>
      </c>
      <c r="C21" s="24" t="s">
        <v>54</v>
      </c>
      <c r="D21" s="75">
        <v>10.23</v>
      </c>
      <c r="E21" s="92" t="s">
        <v>64</v>
      </c>
      <c r="F21" s="75">
        <v>138.85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1420.44</v>
      </c>
      <c r="BB21" s="48">
        <f t="shared" si="2"/>
        <v>1420.44</v>
      </c>
      <c r="BC21" s="37" t="str">
        <f t="shared" si="3"/>
        <v>INR  One Thousand Four Hundred &amp; Twenty  and Paise Forty Four Only</v>
      </c>
      <c r="IA21" s="38">
        <v>8</v>
      </c>
      <c r="IB21" s="38" t="s">
        <v>75</v>
      </c>
      <c r="IC21" s="38" t="s">
        <v>54</v>
      </c>
      <c r="ID21" s="38">
        <v>100</v>
      </c>
      <c r="IE21" s="39" t="s">
        <v>39</v>
      </c>
      <c r="IF21" s="39" t="s">
        <v>49</v>
      </c>
      <c r="IG21" s="39" t="s">
        <v>50</v>
      </c>
      <c r="IH21" s="39">
        <v>10</v>
      </c>
      <c r="II21" s="39" t="s">
        <v>39</v>
      </c>
    </row>
    <row r="22" spans="1:243" s="38" customFormat="1" ht="48" customHeight="1">
      <c r="A22" s="50" t="s">
        <v>65</v>
      </c>
      <c r="B22" s="51"/>
      <c r="C22" s="52"/>
      <c r="D22" s="53"/>
      <c r="E22" s="53"/>
      <c r="F22" s="53"/>
      <c r="G22" s="53"/>
      <c r="H22" s="54"/>
      <c r="I22" s="54"/>
      <c r="J22" s="54"/>
      <c r="K22" s="54"/>
      <c r="L22" s="55"/>
      <c r="BA22" s="56">
        <f>SUM(BA13:BA21)</f>
        <v>849725.74</v>
      </c>
      <c r="BB22" s="57">
        <f>SUM(BB13:BB21)</f>
        <v>849725.74</v>
      </c>
      <c r="BC22" s="37" t="str">
        <f>SpellNumber($E$2,BB22)</f>
        <v>INR  Eight Lakh Forty Nine Thousand Seven Hundred &amp; Twenty Five  and Paise Seventy Four Only</v>
      </c>
      <c r="IE22" s="39">
        <v>4</v>
      </c>
      <c r="IF22" s="39" t="s">
        <v>44</v>
      </c>
      <c r="IG22" s="39" t="s">
        <v>55</v>
      </c>
      <c r="IH22" s="39">
        <v>10</v>
      </c>
      <c r="II22" s="39" t="s">
        <v>39</v>
      </c>
    </row>
    <row r="23" spans="1:243" s="66" customFormat="1" ht="18">
      <c r="A23" s="51" t="s">
        <v>66</v>
      </c>
      <c r="B23" s="58"/>
      <c r="C23" s="59"/>
      <c r="D23" s="60"/>
      <c r="E23" s="72" t="s">
        <v>57</v>
      </c>
      <c r="F23" s="73"/>
      <c r="G23" s="61"/>
      <c r="H23" s="62"/>
      <c r="I23" s="62"/>
      <c r="J23" s="62"/>
      <c r="K23" s="63"/>
      <c r="L23" s="64"/>
      <c r="M23" s="65"/>
      <c r="O23" s="38"/>
      <c r="P23" s="38"/>
      <c r="Q23" s="38"/>
      <c r="R23" s="38"/>
      <c r="S23" s="38"/>
      <c r="BA23" s="67">
        <f>IF(ISBLANK(F23),0,IF(E23="Excess (+)",ROUND(BA22+(BA22*F23),2),IF(E23="Less (-)",ROUND(BA22+(BA22*F23*(-1)),2),IF(E23="At Par",BA22,0))))</f>
        <v>0</v>
      </c>
      <c r="BB23" s="68">
        <f>ROUND(BA23,0)</f>
        <v>0</v>
      </c>
      <c r="BC23" s="37" t="str">
        <f>SpellNumber($E$2,BB23)</f>
        <v>INR Zero Only</v>
      </c>
      <c r="IE23" s="69"/>
      <c r="IF23" s="69"/>
      <c r="IG23" s="69"/>
      <c r="IH23" s="69"/>
      <c r="II23" s="69"/>
    </row>
    <row r="24" spans="1:243" s="66" customFormat="1" ht="18">
      <c r="A24" s="50" t="s">
        <v>67</v>
      </c>
      <c r="B24" s="50"/>
      <c r="C24" s="77" t="str">
        <f>SpellNumber($E$2,BB23)</f>
        <v>INR Zero Only</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IE24" s="69"/>
      <c r="IF24" s="69"/>
      <c r="IG24" s="69"/>
      <c r="IH24" s="69"/>
      <c r="II24" s="69"/>
    </row>
    <row r="25" ht="15"/>
    <row r="26" ht="15"/>
  </sheetData>
  <sheetProtection password="EEC8" sheet="1"/>
  <mergeCells count="8">
    <mergeCell ref="A9:BC9"/>
    <mergeCell ref="C24:BC24"/>
    <mergeCell ref="A1:L1"/>
    <mergeCell ref="A4:BC4"/>
    <mergeCell ref="A5:BC5"/>
    <mergeCell ref="A6:BC6"/>
    <mergeCell ref="A7:BC7"/>
    <mergeCell ref="B8:BC8"/>
  </mergeCells>
  <dataValidations count="20">
    <dataValidation type="list" allowBlank="1" showErrorMessage="1" sqref="E2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K13:K21">
      <formula1>"Partial Conversion,Full Conversion"</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L13:L21">
      <formula1>"INR"</formula1>
    </dataValidation>
    <dataValidation type="decimal" allowBlank="1" showErrorMessage="1" errorTitle="Invalid Entry" error="Only Numeric Values are allowed. " sqref="A13:A2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56</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2023-05-26T05:33:41Z</cp:lastPrinted>
  <dcterms:created xsi:type="dcterms:W3CDTF">2009-01-30T06:42:42Z</dcterms:created>
  <dcterms:modified xsi:type="dcterms:W3CDTF">2023-05-26T05:34:26Z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