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<sst xmlns="http://schemas.openxmlformats.org/spreadsheetml/2006/main" count="140" uniqueCount="70">
  <si>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</si>
  <si>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</si>
  <si>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</si>
  <si>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</si>
  <si>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</si>
  <si>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</si>
  <si>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</si>
  <si>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</si>
  <si>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</si>
  <si>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</si>
  <si>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</si>
  <si>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</si>
  <si>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</si>
  <si>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</si>
  <si>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</si>
  <si>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</si>
  <si>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</si>
  <si>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</si>
  <si>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</si>
  <si>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</si>
  <si>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</si>
  <si>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</si>
  <si>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</si>
  <si>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</si>
  <si>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</si>
  <si>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</si>
  <si>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</si>
  <si>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</si>
  <si>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</si>
  <si>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</si>
  <si>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</si>
  <si>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</si>
  <si>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</si>
  <si>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</si>
  <si>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</si>
  <si>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</si>
  <si>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</si>
  <si>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</si>
  <si>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</si>
  <si>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</si>
  <si>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</si>
  <si>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</si>
  <si>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</si>
  <si>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</si>
  <si>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</si>
  <si>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</si>
  <si>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</si>
  <si>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</si>
  <si>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</si>
  <si>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</si>
  <si>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</si>
  <si>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</si>
  <si>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</si>
  <si>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</si>
  <si>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</si>
  <si>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</si>
  <si>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</si>
  <si>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</si>
  <si>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</si>
  <si>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</si>
  <si>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</si>
  <si>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</si>
  <si>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</si>
  <si>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Name of Work: BOQ for Electrical cabling work  from New Science DSS to Metallurgical Engg Dept.to provide uninteruppted power supply  in the Metallurgical Engineering Department IIT(BHU)</t>
  </si>
  <si>
    <t xml:space="preserve">Supply and laying  of 3.5CX185 Sqmm  Armoured Aluminium  Cable  650/1100V grade as per IS 7098(Part 1) 1988 ,PVC insulated and PVC sheathed / XLPE power cable of 1.1 kV grade of 3.5X185 Sqmm size Laying of one number PVC insulated and PVC sheathed / XLPE power cable of 1.1 KV grade of following size in the existing Trench/ RCC/ HUME/ METAL pipe as required  from new science DSS to entry gate of metallurgical Engg Dept.
</t>
  </si>
  <si>
    <t xml:space="preserve">Supply and laying  of 3.5CX185 Sqmm  Armoured Aluminium  Cable  650/1100V grade as per IS 7098(Part 1) 1988 ,PVC insulated and PVC sheathed / XLPE power cable of 1.1 kV grade of following size direct in ground including excavation, sand cushioning, protective covering and refilling the trench etc. as required from entry gate of metallurgical entry dept to Department installation location.
</t>
  </si>
  <si>
    <t>Providing  &amp; connecting of  Cable gland ,  Cable Lugging and  end termination  for 3.5CX185 Sqmm Cable on  both side sending 7 receiving end terminal.</t>
  </si>
  <si>
    <t>Contract No:   IIT(BHU)/IWD</t>
  </si>
  <si>
    <t>Mtr</t>
  </si>
  <si>
    <t>Nos.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</si>
</sst>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25" fillId="0" borderId="21" xfId="0" applyFont="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70" zoomScaleNormal="70" zoomScalePageLayoutView="0" workbookViewId="0" topLeftCell="A1">
      <selection activeCell="BH15" sqref="BH1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9" t="str">
        <f>B2&amp;" BoQ"</f>
        <v>Percentage BoQ</v>
      </c>
      <c r="B1" s="79"/>
      <c r="C1" s="79"/>
      <c r="D1" s="79"/>
      <c r="E1" s="79"/>
      <c r="F1" s="79"/>
      <c r="G1" s="79"/>
      <c r="H1" s="79"/>
      <c r="I1" s="79"/>
      <c r="J1" s="79"/>
      <c r="K1" s="79"/>
      <c r="L1" s="79"/>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0" t="s">
        <v>53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6" customHeight="1">
      <c r="A5" s="80" t="s">
        <v>63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27" customHeight="1">
      <c r="A6" s="80" t="s">
        <v>67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13.5"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4.75">
      <c r="A8" s="11" t="s">
        <v>51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13.5">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55</v>
      </c>
      <c r="IC13" s="38" t="s">
        <v>34</v>
      </c>
      <c r="IE13" s="39"/>
      <c r="IF13" s="39" t="s">
        <v>35</v>
      </c>
      <c r="IG13" s="39" t="s">
        <v>36</v>
      </c>
      <c r="IH13" s="39">
        <v>10</v>
      </c>
      <c r="II13" s="39" t="s">
        <v>37</v>
      </c>
    </row>
    <row r="14" spans="1:243" s="38" customFormat="1" ht="98.25" customHeight="1">
      <c r="A14" s="22">
        <v>1</v>
      </c>
      <c r="B14" s="76" t="s">
        <v>64</v>
      </c>
      <c r="C14" s="24" t="s">
        <v>38</v>
      </c>
      <c r="D14" s="74">
        <v>376</v>
      </c>
      <c r="E14" s="75" t="s">
        <v>68</v>
      </c>
      <c r="F14" s="74">
        <v>1320</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496320</v>
      </c>
      <c r="BB14" s="48">
        <f>BA14+SUM(N14:AZ14)</f>
        <v>496320</v>
      </c>
      <c r="BC14" s="37" t="str">
        <f>SpellNumber(L14,BB14)</f>
        <v>INR  Four Lakh Ninety Six Thousand Three Hundred &amp; Twenty  Only</v>
      </c>
      <c r="IA14" s="38">
        <v>1</v>
      </c>
      <c r="IB14" s="73" t="s">
        <v>60</v>
      </c>
      <c r="IC14" s="38" t="s">
        <v>38</v>
      </c>
      <c r="ID14" s="38">
        <v>1446</v>
      </c>
      <c r="IE14" s="39" t="s">
        <v>56</v>
      </c>
      <c r="IF14" s="39" t="s">
        <v>42</v>
      </c>
      <c r="IG14" s="39" t="s">
        <v>36</v>
      </c>
      <c r="IH14" s="39">
        <v>123.223</v>
      </c>
      <c r="II14" s="39" t="s">
        <v>39</v>
      </c>
    </row>
    <row r="15" spans="1:243" s="38" customFormat="1" ht="90" customHeight="1">
      <c r="A15" s="22">
        <v>2</v>
      </c>
      <c r="B15" s="76" t="s">
        <v>65</v>
      </c>
      <c r="C15" s="24" t="s">
        <v>43</v>
      </c>
      <c r="D15" s="74">
        <v>440</v>
      </c>
      <c r="E15" s="75" t="s">
        <v>68</v>
      </c>
      <c r="F15" s="74">
        <v>1608</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707520</v>
      </c>
      <c r="BB15" s="48">
        <f>BA15+SUM(N15:AZ15)</f>
        <v>707520</v>
      </c>
      <c r="BC15" s="37" t="str">
        <f>SpellNumber(L15,BB15)</f>
        <v>INR  Seven Lakh Seven Thousand Five Hundred &amp; Twenty  Only</v>
      </c>
      <c r="IA15" s="38">
        <v>2</v>
      </c>
      <c r="IB15" s="73" t="s">
        <v>61</v>
      </c>
      <c r="IC15" s="38" t="s">
        <v>43</v>
      </c>
      <c r="ID15" s="38">
        <v>482</v>
      </c>
      <c r="IE15" s="39" t="s">
        <v>56</v>
      </c>
      <c r="IF15" s="39" t="s">
        <v>44</v>
      </c>
      <c r="IG15" s="39" t="s">
        <v>45</v>
      </c>
      <c r="IH15" s="39">
        <v>213</v>
      </c>
      <c r="II15" s="39" t="s">
        <v>39</v>
      </c>
    </row>
    <row r="16" spans="1:243" s="38" customFormat="1" ht="33" customHeight="1">
      <c r="A16" s="22">
        <v>3</v>
      </c>
      <c r="B16" s="76" t="s">
        <v>66</v>
      </c>
      <c r="C16" s="24" t="s">
        <v>46</v>
      </c>
      <c r="D16" s="74">
        <v>4</v>
      </c>
      <c r="E16" s="75" t="s">
        <v>69</v>
      </c>
      <c r="F16" s="74">
        <v>1500</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6000</v>
      </c>
      <c r="BB16" s="48">
        <f>BA16+SUM(N16:AZ16)</f>
        <v>6000</v>
      </c>
      <c r="BC16" s="37" t="str">
        <f>SpellNumber(L16,BB16)</f>
        <v>INR  Six Thousand    Only</v>
      </c>
      <c r="IA16" s="38">
        <v>3</v>
      </c>
      <c r="IB16" s="73" t="s">
        <v>62</v>
      </c>
      <c r="IC16" s="38" t="s">
        <v>46</v>
      </c>
      <c r="ID16" s="38">
        <v>241</v>
      </c>
      <c r="IE16" s="39" t="s">
        <v>56</v>
      </c>
      <c r="IF16" s="39" t="s">
        <v>35</v>
      </c>
      <c r="IG16" s="39" t="s">
        <v>47</v>
      </c>
      <c r="IH16" s="39">
        <v>10</v>
      </c>
      <c r="II16" s="39" t="s">
        <v>39</v>
      </c>
    </row>
    <row r="17" spans="1:243" s="38" customFormat="1" ht="48" customHeight="1">
      <c r="A17" s="49" t="s">
        <v>57</v>
      </c>
      <c r="B17" s="50"/>
      <c r="C17" s="51"/>
      <c r="D17" s="52"/>
      <c r="E17" s="52"/>
      <c r="F17" s="52"/>
      <c r="G17" s="52"/>
      <c r="H17" s="53"/>
      <c r="I17" s="53"/>
      <c r="J17" s="53"/>
      <c r="K17" s="53"/>
      <c r="L17" s="54"/>
      <c r="BA17" s="55">
        <f>SUM(BA13:BA16)</f>
        <v>1209840</v>
      </c>
      <c r="BB17" s="56">
        <f>SUM(BB13:BB16)</f>
        <v>1209840</v>
      </c>
      <c r="BC17" s="37" t="str">
        <f>SpellNumber($E$2,BB17)</f>
        <v>INR  Twelve Lakh Nine Thousand Eight Hundred &amp; Forty  Only</v>
      </c>
      <c r="IE17" s="39">
        <v>4</v>
      </c>
      <c r="IF17" s="39" t="s">
        <v>44</v>
      </c>
      <c r="IG17" s="39" t="s">
        <v>48</v>
      </c>
      <c r="IH17" s="39">
        <v>10</v>
      </c>
      <c r="II17" s="39" t="s">
        <v>39</v>
      </c>
    </row>
    <row r="18" spans="1:243" s="65" customFormat="1" ht="18">
      <c r="A18" s="50" t="s">
        <v>58</v>
      </c>
      <c r="B18" s="57"/>
      <c r="C18" s="58"/>
      <c r="D18" s="59"/>
      <c r="E18" s="71" t="s">
        <v>50</v>
      </c>
      <c r="F18" s="72"/>
      <c r="G18" s="60"/>
      <c r="H18" s="61"/>
      <c r="I18" s="61"/>
      <c r="J18" s="61"/>
      <c r="K18" s="62"/>
      <c r="L18" s="63"/>
      <c r="M18" s="64"/>
      <c r="O18" s="38"/>
      <c r="P18" s="38"/>
      <c r="Q18" s="38"/>
      <c r="R18" s="38"/>
      <c r="S18" s="38"/>
      <c r="BA18" s="66">
        <f>IF(ISBLANK(F18),0,IF(E18="Excess (+)",ROUND(BA17+(BA17*F18),2),IF(E18="Less (-)",ROUND(BA17+(BA17*F18*(-1)),2),IF(E18="At Par",BA17,0))))</f>
        <v>0</v>
      </c>
      <c r="BB18" s="67">
        <f>ROUND(BA18,0)</f>
        <v>0</v>
      </c>
      <c r="BC18" s="37" t="str">
        <f>SpellNumber($E$2,BB18)</f>
        <v>INR Zero Only</v>
      </c>
      <c r="IE18" s="68"/>
      <c r="IF18" s="68"/>
      <c r="IG18" s="68"/>
      <c r="IH18" s="68"/>
      <c r="II18" s="68"/>
    </row>
    <row r="19" spans="1:243" s="65" customFormat="1" ht="18">
      <c r="A19" s="49" t="s">
        <v>59</v>
      </c>
      <c r="B19" s="49"/>
      <c r="C19" s="78" t="str">
        <f>SpellNumber($E$2,BB18)</f>
        <v>INR Zero Only</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IE19" s="68"/>
      <c r="IF19" s="68"/>
      <c r="IG19" s="68"/>
      <c r="IH19" s="68"/>
      <c r="II19" s="68"/>
    </row>
    <row r="20" ht="15"/>
  </sheetData>
  <sheetProtection password="EEC8" sheet="1"/>
  <mergeCells count="8">
    <mergeCell ref="A9:BC9"/>
    <mergeCell ref="C19:BC19"/>
    <mergeCell ref="A1:L1"/>
    <mergeCell ref="A4:BC4"/>
    <mergeCell ref="A5:BC5"/>
    <mergeCell ref="A6:BC6"/>
    <mergeCell ref="A7:BC7"/>
    <mergeCell ref="B8:BC8"/>
  </mergeCells>
  <dataValidations count="19">
    <dataValidation type="list" allowBlank="1" showErrorMessage="1" sqref="E1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K13:K16">
      <formula1>"Partial Conversion,Full Conversion"</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L13:L16">
      <formula1>"INR"</formula1>
    </dataValidation>
    <dataValidation type="decimal" allowBlank="1" showErrorMessage="1" errorTitle="Invalid Entry" error="Only Numeric Values are allowed. " sqref="A13:A1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3" t="s">
        <v>49</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2022-09-12T07:47:30Z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