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<sst xmlns="http://schemas.openxmlformats.org/spreadsheetml/2006/main" count="548" uniqueCount="169">
  <si>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</si>
  <si>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</si>
  <si>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</si>
  <si>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</si>
  <si>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</si>
  <si>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</si>
  <si>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</si>
  <si>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</si>
  <si>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</si>
  <si>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</si>
  <si>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</si>
  <si>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</si>
  <si>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</si>
  <si>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</si>
  <si>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</si>
  <si>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</si>
  <si>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</si>
  <si>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</si>
  <si>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</si>
  <si>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</si>
  <si>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</si>
  <si>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</si>
  <si>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</si>
  <si>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</si>
  <si>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</si>
  <si>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</si>
  <si>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</si>
  <si>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</si>
  <si>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</si>
  <si>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</si>
  <si>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</si>
  <si>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</si>
  <si>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</si>
  <si>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</si>
  <si>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</si>
  <si>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</si>
  <si>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</si>
  <si>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</si>
  <si>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</si>
  <si>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</si>
  <si>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</si>
  <si>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</si>
  <si>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</si>
  <si>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</si>
  <si>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</si>
  <si>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</si>
  <si>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</si>
  <si>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</si>
  <si>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</si>
  <si>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</si>
  <si>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</si>
  <si>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</si>
  <si>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</si>
  <si>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</si>
  <si>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</si>
  <si>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</si>
  <si>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</si>
  <si>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</si>
  <si>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</si>
  <si>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</si>
  <si>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</si>
  <si>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</si>
  <si>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</si>
  <si>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</si>
  <si>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</si>
  <si>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</si>
  <si>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</si>
  <si>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</si>
  <si>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</si>
  <si>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</si>
  <si>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</si>
  <si>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</si>
  <si>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</si>
  <si>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</si>
  <si>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</si>
  <si>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</si>
  <si>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</si>
  <si>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</si>
  <si>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</si>
  <si>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</si>
  <si>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</si>
  <si>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</si>
  <si>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</si>
  <si>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</si>
  <si>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</si>
  <si>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</si>
  <si>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</si>
  <si>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</si>
  <si>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</si>
  <si>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</si>
  <si>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</si>
  <si>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</si>
  <si>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</si>
  <si>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</si>
  <si>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</si>
  <si>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</si>
  <si>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</si>
  <si>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</si>
  <si>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</si>
  <si>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</si>
  <si>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</si>
  <si>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</si>
  <si>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</si>
  <si>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</si>
  <si>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</si>
  <si>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</si>
  <si>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</si>
  <si>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</si>
  <si>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</si>
  <si>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</si>
  <si>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</si>
  <si>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</si>
  <si>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</si>
  <si>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</si>
  <si>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</si>
  <si>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</si>
  <si>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</si>
  <si>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</si>
  <si>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</si>
  <si>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</si>
  <si>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</si>
  <si>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</si>
  <si>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</si>
  <si>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Demolishing cement concrete manually/ by mechanical means including disposal of material within 50 metres lead as per direction of Engineer - in - charge.
Nominal concrete 1:3:6 or richer mix (i/c equivalent design mix) (15.2.1)</t>
  </si>
  <si>
    <t>Demolishing brick work manually / by mechanical means including stacking of serviceable material and disposal of unserviceable material within 50 metres lead as per direction of Engineer-in-charge:     
In cement mortar  (15.7.4)</t>
  </si>
  <si>
    <t>Half brick masonry with common burnt clay F.P.S. (non modular) bricks of class designation 75 in superstructure above plinth level up to floor V level  :
Cement mortar 1:4 (1 Cement : 4 coarse sand) (6.13.2)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</si>
  <si>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
        <rFont val="Times New Roman"/>
        <family val="1"/>
      </rPr>
      <t>(5.3)</t>
    </r>
  </si>
  <si>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</si>
  <si>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Suspended floors, roofs, landings, balconies and access platform. (5.9.3)</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</si>
  <si>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t>
  </si>
  <si>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</si>
  <si>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12 mm cement plaster of mix : 
1:6 (1 cement : 6 coarse sand)   (13.4.2)    </t>
  </si>
  <si>
    <t>Providing and laying in position cement concrete of specified grade excluding the cost of centering and shuttering - All work up to plinth level :
1:2:4 (1 cement : 2 coarse sand (zone-III) : 4 graded stone aggregate 20 mm nominal size) (4.1.3)</t>
  </si>
  <si>
    <t>Providing and fixing soil, waste and vent pipes : 
100 mm dia. 
Centrifugally cast (spun) iron socket &amp; spigot (S&amp;S) pipe as per IS: 3989 (17.35.1.2)</t>
  </si>
  <si>
    <t xml:space="preserve">Providing lead caulked joints to sand cast iron/centrifugally cast (spun) iron pipes and fittings of diameter:    
100 mm  (17.58.1)               </t>
  </si>
  <si>
    <t>Providing and fixing collar : 
100 mm  
Sand cast iron S&amp;S as per IS - 3989 (17.57.1.2)</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</si>
  <si>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</si>
  <si>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</si>
  <si>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</si>
  <si>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t>
  </si>
  <si>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</si>
  <si>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</si>
  <si>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</si>
  <si>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           </t>
  </si>
  <si>
    <t>Providing and fixing P.V.C. waste pipe for sink or wash basin including P.V.C. waste fittings complete.
Semi rigid pipe 
32 mm dia (17.28.1.1)</t>
  </si>
  <si>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</si>
  <si>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t>
  </si>
  <si>
    <t>Providing and fixing G.I. pipes complete with G.I. fittings and clamps,including cutting and making good the walls etc.
Internal work - exposed on wall 
(a) 15mm dia. nominal bore  (18.10.1)</t>
  </si>
  <si>
    <r>
      <rPr>
        <b/>
        <sz val="10"/>
        <rFont val="Times New Roman"/>
        <family val="1"/>
      </rPr>
      <t>(b)</t>
    </r>
    <r>
      <rPr>
        <sz val="10"/>
        <rFont val="Times New Roman"/>
        <family val="1"/>
      </rPr>
      <t xml:space="preserve"> 25mm dia. nominal bore </t>
    </r>
    <r>
      <rPr>
        <b/>
        <sz val="10"/>
        <rFont val="Times New Roman"/>
        <family val="1"/>
      </rPr>
      <t>(18.10.3)</t>
    </r>
  </si>
  <si>
    <t>Providing and fixing C.P. brass bib cock of approved quality conforming to IS:8931 
a) 15 mm nominal bore (18.49.1)</t>
  </si>
  <si>
    <t>Providing and fixing C.P. brass stop cock (concealed)  of standard design  and of approved make conforming to IS:8931
a) 15 mm nominal bore (18.52.1)</t>
  </si>
  <si>
    <r>
      <t xml:space="preserve">Providing and fixing PTMT swivelling shower, 15 mm nominal bore,
weighing not less than 40 gms </t>
    </r>
    <r>
      <rPr>
        <b/>
        <sz val="10"/>
        <rFont val="Times New Roman"/>
        <family val="1"/>
      </rPr>
      <t>(18.64)</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</si>
  <si>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</si>
  <si>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</si>
  <si>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</si>
  <si>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</si>
  <si>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t>Finishing walls with Acrylic Smooth exterior paint of required shade:
Old work (One or more coat applied @ 0.90 ltr/10 sqm). (13.111.2)</t>
  </si>
  <si>
    <t>Painting with synthetic enamel paint of approved brand and manufacture of required colour to give an even shade :
One or more coats on old work (13.99.1)</t>
  </si>
  <si>
    <t>Providing and fixing kitchen sink with C.I. brackets, C.P. brass chain with rubber plug, 40 mm C.P. brass waste complete, including painting the fittings and brackets, cutting and making good the walls wherever required:
White glazed fire clay kitchen sink of size 600x450x 250 mm (17.9.1)</t>
  </si>
  <si>
    <r>
      <t>Carriage of Malba</t>
    </r>
    <r>
      <rPr>
        <b/>
        <sz val="10"/>
        <rFont val="Times New Roman"/>
        <family val="1"/>
      </rPr>
      <t xml:space="preserve"> (approved rate)</t>
    </r>
  </si>
  <si>
    <t>cum</t>
  </si>
  <si>
    <t xml:space="preserve">cum         </t>
  </si>
  <si>
    <t>kg</t>
  </si>
  <si>
    <t>metre</t>
  </si>
  <si>
    <t xml:space="preserve">Nos. </t>
  </si>
  <si>
    <t>Nos.</t>
  </si>
  <si>
    <t>trip</t>
  </si>
  <si>
    <t>Name of Work: Renovation of the Warden Quarter Old G-17, Hyderabad Colony, (allotted to Dr. Gauhar Abbas) IIT(BHU)</t>
  </si>
  <si>
    <t xml:space="preserve">Contract No:   IIT(BHU)/IWD/ Dated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</si>
</sst>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hair"/>
    </border>
    <border>
      <left style="thin"/>
      <right style="thin"/>
      <top style="thin"/>
      <bottom style="thin"/>
    </border>
    <border>
      <left style="thin"/>
      <right style="thin"/>
      <top style="hair"/>
      <bottom style="thin"/>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2" xfId="0" applyFont="1" applyBorder="1" applyAlignment="1">
      <alignment horizontal="left" vertical="top" wrapText="1"/>
    </xf>
    <xf numFmtId="0" fontId="25" fillId="0" borderId="22" xfId="0" applyFont="1" applyBorder="1" applyAlignment="1">
      <alignment horizontal="justify" vertical="top" wrapText="1"/>
    </xf>
    <xf numFmtId="0" fontId="25" fillId="0" borderId="22" xfId="0" applyFont="1" applyBorder="1" applyAlignment="1">
      <alignment horizontal="justify" vertical="top" wrapText="1" shrinkToFit="1"/>
    </xf>
    <xf numFmtId="0" fontId="25" fillId="0" borderId="23" xfId="0" applyFont="1" applyBorder="1" applyAlignment="1">
      <alignment horizontal="justify" vertical="top" wrapText="1" shrinkToFit="1"/>
    </xf>
    <xf numFmtId="0" fontId="25" fillId="0" borderId="23" xfId="0" applyFont="1" applyBorder="1" applyAlignment="1">
      <alignment horizontal="justify" vertical="top" wrapText="1"/>
    </xf>
    <xf numFmtId="0" fontId="25" fillId="0" borderId="24" xfId="0" applyFont="1" applyBorder="1" applyAlignment="1">
      <alignment horizontal="justify" vertical="top" wrapText="1"/>
    </xf>
    <xf numFmtId="2" fontId="25" fillId="0" borderId="24" xfId="0" applyNumberFormat="1" applyFont="1" applyBorder="1" applyAlignment="1">
      <alignment horizontal="center" wrapText="1"/>
    </xf>
    <xf numFmtId="2" fontId="25" fillId="0" borderId="23" xfId="0" applyNumberFormat="1" applyFont="1" applyBorder="1" applyAlignment="1">
      <alignment horizontal="center" wrapText="1"/>
    </xf>
    <xf numFmtId="1" fontId="25" fillId="0" borderId="24" xfId="0" applyNumberFormat="1" applyFont="1" applyBorder="1" applyAlignment="1">
      <alignment horizontal="center" wrapText="1"/>
    </xf>
    <xf numFmtId="1" fontId="25" fillId="0" borderId="23" xfId="0" applyNumberFormat="1" applyFont="1" applyBorder="1" applyAlignment="1">
      <alignment horizontal="center" wrapText="1"/>
    </xf>
    <xf numFmtId="2" fontId="25" fillId="0" borderId="25" xfId="0" applyNumberFormat="1" applyFont="1" applyBorder="1" applyAlignment="1">
      <alignment horizontal="center" wrapText="1"/>
    </xf>
    <xf numFmtId="0" fontId="25" fillId="0" borderId="24" xfId="0" applyFont="1" applyBorder="1" applyAlignment="1">
      <alignment horizontal="center" wrapText="1"/>
    </xf>
    <xf numFmtId="0" fontId="25" fillId="0" borderId="24" xfId="0" applyFont="1" applyBorder="1" applyAlignment="1">
      <alignment horizontal="center" wrapText="1" shrinkToFit="1"/>
    </xf>
    <xf numFmtId="0" fontId="25" fillId="0" borderId="23" xfId="0" applyFont="1" applyBorder="1" applyAlignment="1">
      <alignment horizontal="center" wrapText="1" shrinkToFit="1"/>
    </xf>
    <xf numFmtId="0" fontId="25" fillId="0" borderId="23" xfId="0" applyFont="1" applyBorder="1" applyAlignment="1">
      <alignment horizontal="center" wrapText="1"/>
    </xf>
    <xf numFmtId="0" fontId="25" fillId="0" borderId="25" xfId="0" applyFont="1" applyBorder="1" applyAlignment="1">
      <alignment horizontal="center" wrapText="1"/>
    </xf>
    <xf numFmtId="0" fontId="25" fillId="0" borderId="23" xfId="0" applyFont="1" applyBorder="1" applyAlignment="1">
      <alignment horizontal="left" wrapText="1" shrinkToFit="1"/>
    </xf>
    <xf numFmtId="2" fontId="25" fillId="0" borderId="24" xfId="0" applyNumberFormat="1" applyFont="1" applyBorder="1" applyAlignment="1">
      <alignment horizontal="right" wrapText="1"/>
    </xf>
    <xf numFmtId="2" fontId="25" fillId="0" borderId="24" xfId="0" applyNumberFormat="1" applyFont="1" applyBorder="1" applyAlignment="1">
      <alignment horizontal="right" wrapText="1" shrinkToFit="1"/>
    </xf>
    <xf numFmtId="2" fontId="25" fillId="0" borderId="23" xfId="0" applyNumberFormat="1" applyFont="1" applyBorder="1" applyAlignment="1">
      <alignment horizontal="right" wrapText="1" shrinkToFit="1"/>
    </xf>
    <xf numFmtId="2" fontId="25" fillId="0" borderId="23" xfId="0" applyNumberFormat="1" applyFont="1" applyBorder="1" applyAlignment="1">
      <alignment horizontal="right" wrapText="1"/>
    </xf>
    <xf numFmtId="2" fontId="25" fillId="0" borderId="25" xfId="0" applyNumberFormat="1" applyFont="1" applyBorder="1" applyAlignment="1">
      <alignment horizontal="righ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90" zoomScaleNormal="90" zoomScalePageLayoutView="0" workbookViewId="0" topLeftCell="A1">
      <selection activeCell="B11" sqref="B11"/>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167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168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66</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53.25" customHeight="1">
      <c r="A14" s="22">
        <v>1</v>
      </c>
      <c r="B14" s="86" t="s">
        <v>123</v>
      </c>
      <c r="C14" s="24" t="s">
        <v>38</v>
      </c>
      <c r="D14" s="92">
        <v>1</v>
      </c>
      <c r="E14" s="97" t="s">
        <v>160</v>
      </c>
      <c r="F14" s="103">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86</v>
      </c>
      <c r="IC14" s="38" t="s">
        <v>38</v>
      </c>
      <c r="ID14" s="38">
        <v>1446</v>
      </c>
      <c r="IE14" s="39" t="s">
        <v>82</v>
      </c>
      <c r="IF14" s="39" t="s">
        <v>42</v>
      </c>
      <c r="IG14" s="39" t="s">
        <v>36</v>
      </c>
      <c r="IH14" s="39">
        <v>123.223</v>
      </c>
      <c r="II14" s="39" t="s">
        <v>39</v>
      </c>
    </row>
    <row r="15" spans="1:243" s="38" customFormat="1" ht="49.5" customHeight="1">
      <c r="A15" s="22">
        <v>2</v>
      </c>
      <c r="B15" s="87" t="s">
        <v>124</v>
      </c>
      <c r="C15" s="24" t="s">
        <v>43</v>
      </c>
      <c r="D15" s="92">
        <v>1</v>
      </c>
      <c r="E15" s="97" t="s">
        <v>160</v>
      </c>
      <c r="F15" s="103">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87</v>
      </c>
      <c r="IC15" s="38" t="s">
        <v>43</v>
      </c>
      <c r="ID15" s="38">
        <v>482</v>
      </c>
      <c r="IE15" s="39" t="s">
        <v>82</v>
      </c>
      <c r="IF15" s="39" t="s">
        <v>44</v>
      </c>
      <c r="IG15" s="39" t="s">
        <v>45</v>
      </c>
      <c r="IH15" s="39">
        <v>213</v>
      </c>
      <c r="II15" s="39" t="s">
        <v>39</v>
      </c>
    </row>
    <row r="16" spans="1:243" s="38" customFormat="1" ht="45" customHeight="1">
      <c r="A16" s="22">
        <v>3</v>
      </c>
      <c r="B16" s="88" t="s">
        <v>125</v>
      </c>
      <c r="C16" s="24" t="s">
        <v>46</v>
      </c>
      <c r="D16" s="92">
        <v>1</v>
      </c>
      <c r="E16" s="98" t="s">
        <v>68</v>
      </c>
      <c r="F16" s="104">
        <v>932.1</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932.1</v>
      </c>
      <c r="BB16" s="48">
        <f t="shared" si="2"/>
        <v>932.1</v>
      </c>
      <c r="BC16" s="37" t="str">
        <f t="shared" si="3"/>
        <v>INR  Nine Hundred &amp; Thirty Two  and Paise Ten Only</v>
      </c>
      <c r="IA16" s="38">
        <v>3</v>
      </c>
      <c r="IB16" s="77" t="s">
        <v>88</v>
      </c>
      <c r="IC16" s="38" t="s">
        <v>46</v>
      </c>
      <c r="ID16" s="38">
        <v>241</v>
      </c>
      <c r="IE16" s="39" t="s">
        <v>82</v>
      </c>
      <c r="IF16" s="39" t="s">
        <v>35</v>
      </c>
      <c r="IG16" s="39" t="s">
        <v>47</v>
      </c>
      <c r="IH16" s="39">
        <v>10</v>
      </c>
      <c r="II16" s="39" t="s">
        <v>39</v>
      </c>
    </row>
    <row r="17" spans="1:243" s="38" customFormat="1" ht="69" customHeight="1">
      <c r="A17" s="22">
        <v>4</v>
      </c>
      <c r="B17" s="89" t="s">
        <v>126</v>
      </c>
      <c r="C17" s="24" t="s">
        <v>48</v>
      </c>
      <c r="D17" s="92">
        <v>0.5</v>
      </c>
      <c r="E17" s="99" t="s">
        <v>161</v>
      </c>
      <c r="F17" s="105">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4881.9</v>
      </c>
      <c r="BB17" s="48">
        <f t="shared" si="2"/>
        <v>4881.9</v>
      </c>
      <c r="BC17" s="37" t="str">
        <f t="shared" si="3"/>
        <v>INR  Four Thousand Eight Hundred &amp; Eighty One  and Paise Ninety Only</v>
      </c>
      <c r="IA17" s="38">
        <v>4</v>
      </c>
      <c r="IB17" s="77" t="s">
        <v>89</v>
      </c>
      <c r="IC17" s="38" t="s">
        <v>48</v>
      </c>
      <c r="ID17" s="38">
        <v>241</v>
      </c>
      <c r="IE17" s="39" t="s">
        <v>82</v>
      </c>
      <c r="IF17" s="39" t="s">
        <v>49</v>
      </c>
      <c r="IG17" s="39" t="s">
        <v>50</v>
      </c>
      <c r="IH17" s="39">
        <v>10</v>
      </c>
      <c r="II17" s="39" t="s">
        <v>39</v>
      </c>
    </row>
    <row r="18" spans="1:243" s="38" customFormat="1" ht="46.5" customHeight="1">
      <c r="A18" s="22">
        <v>5</v>
      </c>
      <c r="B18" s="88" t="s">
        <v>127</v>
      </c>
      <c r="C18" s="24" t="s">
        <v>51</v>
      </c>
      <c r="D18" s="92">
        <v>50</v>
      </c>
      <c r="E18" s="98" t="s">
        <v>162</v>
      </c>
      <c r="F18" s="104">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4175</v>
      </c>
      <c r="BB18" s="48">
        <f t="shared" si="2"/>
        <v>4175</v>
      </c>
      <c r="BC18" s="37" t="str">
        <f t="shared" si="3"/>
        <v>INR  Four Thousand One Hundred &amp; Seventy Five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8" t="s">
        <v>128</v>
      </c>
      <c r="C19" s="24" t="s">
        <v>52</v>
      </c>
      <c r="D19" s="92">
        <v>3</v>
      </c>
      <c r="E19" s="98" t="s">
        <v>68</v>
      </c>
      <c r="F19" s="104">
        <v>693.05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2079.15</v>
      </c>
      <c r="BB19" s="48">
        <f t="shared" si="2"/>
        <v>2079.15</v>
      </c>
      <c r="BC19" s="37" t="str">
        <f t="shared" si="3"/>
        <v>INR  Two Thousand  &amp;Seventy Nine  and Paise Fifteen Only</v>
      </c>
      <c r="IA19" s="38">
        <v>6</v>
      </c>
      <c r="IB19" s="77" t="s">
        <v>91</v>
      </c>
      <c r="IC19" s="38" t="s">
        <v>52</v>
      </c>
      <c r="ID19" s="38">
        <v>482</v>
      </c>
      <c r="IE19" s="39" t="s">
        <v>82</v>
      </c>
      <c r="IF19" s="39" t="s">
        <v>44</v>
      </c>
      <c r="IG19" s="39" t="s">
        <v>45</v>
      </c>
      <c r="IH19" s="39">
        <v>213</v>
      </c>
      <c r="II19" s="39" t="s">
        <v>39</v>
      </c>
    </row>
    <row r="20" spans="1:243" s="38" customFormat="1" ht="96" customHeight="1">
      <c r="A20" s="22">
        <v>7</v>
      </c>
      <c r="B20" s="87" t="s">
        <v>129</v>
      </c>
      <c r="C20" s="24" t="s">
        <v>53</v>
      </c>
      <c r="D20" s="92">
        <v>1.5</v>
      </c>
      <c r="E20" s="97" t="s">
        <v>68</v>
      </c>
      <c r="F20" s="103">
        <v>4007.65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6011.48</v>
      </c>
      <c r="BB20" s="48">
        <f t="shared" si="2"/>
        <v>6011.48</v>
      </c>
      <c r="BC20" s="37" t="str">
        <f t="shared" si="3"/>
        <v>INR  Six Thousand  &amp;Eleven  and Paise Forty Eight Only</v>
      </c>
      <c r="IA20" s="38">
        <v>7</v>
      </c>
      <c r="IB20" s="77" t="s">
        <v>92</v>
      </c>
      <c r="IC20" s="38" t="s">
        <v>53</v>
      </c>
      <c r="ID20" s="38">
        <v>4819</v>
      </c>
      <c r="IE20" s="39" t="s">
        <v>68</v>
      </c>
      <c r="IF20" s="39" t="s">
        <v>35</v>
      </c>
      <c r="IG20" s="39" t="s">
        <v>47</v>
      </c>
      <c r="IH20" s="39">
        <v>10</v>
      </c>
      <c r="II20" s="39" t="s">
        <v>39</v>
      </c>
    </row>
    <row r="21" spans="1:243" s="38" customFormat="1" ht="33" customHeight="1">
      <c r="A21" s="22">
        <v>8</v>
      </c>
      <c r="B21" s="90" t="s">
        <v>130</v>
      </c>
      <c r="C21" s="24" t="s">
        <v>54</v>
      </c>
      <c r="D21" s="93">
        <v>50</v>
      </c>
      <c r="E21" s="99" t="s">
        <v>68</v>
      </c>
      <c r="F21" s="105">
        <v>39</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1950</v>
      </c>
      <c r="BB21" s="48">
        <f t="shared" si="2"/>
        <v>1950</v>
      </c>
      <c r="BC21" s="37" t="str">
        <f t="shared" si="3"/>
        <v>INR  One Thousand Nine Hundred &amp; Fifty  Only</v>
      </c>
      <c r="IA21" s="38">
        <v>8</v>
      </c>
      <c r="IB21" s="38" t="s">
        <v>93</v>
      </c>
      <c r="IC21" s="38" t="s">
        <v>54</v>
      </c>
      <c r="ID21" s="38">
        <v>100</v>
      </c>
      <c r="IE21" s="39" t="s">
        <v>39</v>
      </c>
      <c r="IF21" s="39" t="s">
        <v>49</v>
      </c>
      <c r="IG21" s="39" t="s">
        <v>50</v>
      </c>
      <c r="IH21" s="39">
        <v>10</v>
      </c>
      <c r="II21" s="39" t="s">
        <v>39</v>
      </c>
    </row>
    <row r="22" spans="1:243" s="38" customFormat="1" ht="28.5" customHeight="1">
      <c r="A22" s="22">
        <v>9</v>
      </c>
      <c r="B22" s="87" t="s">
        <v>131</v>
      </c>
      <c r="C22" s="24" t="s">
        <v>55</v>
      </c>
      <c r="D22" s="92">
        <v>50</v>
      </c>
      <c r="E22" s="97" t="s">
        <v>68</v>
      </c>
      <c r="F22" s="103">
        <v>263.55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13177.5</v>
      </c>
      <c r="BB22" s="48">
        <f t="shared" si="2"/>
        <v>13177.5</v>
      </c>
      <c r="BC22" s="37" t="str">
        <f t="shared" si="3"/>
        <v>INR  Thirteen Thousand One Hundred &amp; Seventy Seven  and Paise Fifty Only</v>
      </c>
      <c r="IA22" s="38">
        <v>9</v>
      </c>
      <c r="IB22" s="77" t="s">
        <v>94</v>
      </c>
      <c r="IC22" s="38" t="s">
        <v>55</v>
      </c>
      <c r="ID22" s="38">
        <v>100</v>
      </c>
      <c r="IE22" s="39" t="s">
        <v>39</v>
      </c>
      <c r="IF22" s="39" t="s">
        <v>42</v>
      </c>
      <c r="IG22" s="39" t="s">
        <v>36</v>
      </c>
      <c r="IH22" s="39">
        <v>123.223</v>
      </c>
      <c r="II22" s="39" t="s">
        <v>39</v>
      </c>
    </row>
    <row r="23" spans="1:243" s="38" customFormat="1" ht="49.5" customHeight="1">
      <c r="A23" s="22">
        <v>10</v>
      </c>
      <c r="B23" s="88" t="s">
        <v>132</v>
      </c>
      <c r="C23" s="24" t="s">
        <v>56</v>
      </c>
      <c r="D23" s="92">
        <v>1</v>
      </c>
      <c r="E23" s="98" t="s">
        <v>160</v>
      </c>
      <c r="F23" s="104">
        <v>6788.6</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6788.6</v>
      </c>
      <c r="BB23" s="48">
        <f t="shared" si="2"/>
        <v>6788.6</v>
      </c>
      <c r="BC23" s="37" t="str">
        <f t="shared" si="3"/>
        <v>INR  Six Thousand Seven Hundred &amp; Eighty Eight  and Paise Sixty Only</v>
      </c>
      <c r="IA23" s="38">
        <v>10</v>
      </c>
      <c r="IB23" s="77" t="s">
        <v>95</v>
      </c>
      <c r="IC23" s="38" t="s">
        <v>56</v>
      </c>
      <c r="ID23" s="38">
        <v>100</v>
      </c>
      <c r="IE23" s="39" t="s">
        <v>39</v>
      </c>
      <c r="IF23" s="39" t="s">
        <v>44</v>
      </c>
      <c r="IG23" s="39" t="s">
        <v>45</v>
      </c>
      <c r="IH23" s="39">
        <v>213</v>
      </c>
      <c r="II23" s="39" t="s">
        <v>39</v>
      </c>
    </row>
    <row r="24" spans="1:243" s="38" customFormat="1" ht="48" customHeight="1">
      <c r="A24" s="22">
        <v>11</v>
      </c>
      <c r="B24" s="87" t="s">
        <v>133</v>
      </c>
      <c r="C24" s="24" t="s">
        <v>57</v>
      </c>
      <c r="D24" s="92">
        <v>2</v>
      </c>
      <c r="E24" s="97" t="s">
        <v>163</v>
      </c>
      <c r="F24" s="103">
        <v>1092.2</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2184.4</v>
      </c>
      <c r="BB24" s="48">
        <f t="shared" si="2"/>
        <v>2184.4</v>
      </c>
      <c r="BC24" s="37" t="str">
        <f t="shared" si="3"/>
        <v>INR  Two Thousand One Hundred &amp; Eighty Four  and Paise Forty Only</v>
      </c>
      <c r="IA24" s="38">
        <v>11</v>
      </c>
      <c r="IB24" s="77" t="s">
        <v>96</v>
      </c>
      <c r="IC24" s="38" t="s">
        <v>57</v>
      </c>
      <c r="ID24" s="38">
        <v>100</v>
      </c>
      <c r="IE24" s="39" t="s">
        <v>39</v>
      </c>
      <c r="IF24" s="39" t="s">
        <v>35</v>
      </c>
      <c r="IG24" s="39" t="s">
        <v>47</v>
      </c>
      <c r="IH24" s="39">
        <v>10</v>
      </c>
      <c r="II24" s="39" t="s">
        <v>39</v>
      </c>
    </row>
    <row r="25" spans="1:243" s="38" customFormat="1" ht="33.75" customHeight="1">
      <c r="A25" s="22">
        <v>12</v>
      </c>
      <c r="B25" s="87" t="s">
        <v>134</v>
      </c>
      <c r="C25" s="24" t="s">
        <v>80</v>
      </c>
      <c r="D25" s="94">
        <v>4</v>
      </c>
      <c r="E25" s="97" t="s">
        <v>164</v>
      </c>
      <c r="F25" s="103">
        <v>481.45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1925.8</v>
      </c>
      <c r="BB25" s="48">
        <f aca="true" t="shared" si="6" ref="BB25:BB39">BA25+SUM(N25:AZ25)</f>
        <v>1925.8</v>
      </c>
      <c r="BC25" s="37" t="str">
        <f aca="true" t="shared" si="7" ref="BC25:BC39">SpellNumber(L25,BB25)</f>
        <v>INR  One Thousand Nine Hundred &amp; Twenty Five  and Paise Eighty Only</v>
      </c>
      <c r="IA25" s="38">
        <v>12</v>
      </c>
      <c r="IB25" s="77" t="s">
        <v>97</v>
      </c>
      <c r="IC25" s="38" t="s">
        <v>80</v>
      </c>
      <c r="ID25" s="38">
        <v>75</v>
      </c>
      <c r="IE25" s="39" t="s">
        <v>39</v>
      </c>
      <c r="IF25" s="39" t="s">
        <v>42</v>
      </c>
      <c r="IG25" s="39" t="s">
        <v>36</v>
      </c>
      <c r="IH25" s="39">
        <v>123.223</v>
      </c>
      <c r="II25" s="39" t="s">
        <v>39</v>
      </c>
    </row>
    <row r="26" spans="1:243" s="38" customFormat="1" ht="48" customHeight="1">
      <c r="A26" s="22">
        <v>13</v>
      </c>
      <c r="B26" s="87" t="s">
        <v>135</v>
      </c>
      <c r="C26" s="24" t="s">
        <v>58</v>
      </c>
      <c r="D26" s="94">
        <v>1</v>
      </c>
      <c r="E26" s="97" t="s">
        <v>164</v>
      </c>
      <c r="F26" s="103">
        <v>409.45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409.45</v>
      </c>
      <c r="BB26" s="48">
        <f t="shared" si="6"/>
        <v>409.45</v>
      </c>
      <c r="BC26" s="37" t="str">
        <f t="shared" si="7"/>
        <v>INR  Four Hundred &amp; Nine  and Paise Forty Five Only</v>
      </c>
      <c r="IA26" s="38">
        <v>13</v>
      </c>
      <c r="IB26" s="77" t="s">
        <v>98</v>
      </c>
      <c r="IC26" s="38" t="s">
        <v>58</v>
      </c>
      <c r="ID26" s="38">
        <v>75</v>
      </c>
      <c r="IE26" s="39" t="s">
        <v>39</v>
      </c>
      <c r="IF26" s="39" t="s">
        <v>44</v>
      </c>
      <c r="IG26" s="39" t="s">
        <v>45</v>
      </c>
      <c r="IH26" s="39">
        <v>213</v>
      </c>
      <c r="II26" s="39" t="s">
        <v>39</v>
      </c>
    </row>
    <row r="27" spans="1:243" s="38" customFormat="1" ht="60" customHeight="1">
      <c r="A27" s="22">
        <v>14</v>
      </c>
      <c r="B27" s="87" t="s">
        <v>136</v>
      </c>
      <c r="C27" s="24" t="s">
        <v>59</v>
      </c>
      <c r="D27" s="94">
        <v>1</v>
      </c>
      <c r="E27" s="97" t="s">
        <v>164</v>
      </c>
      <c r="F27" s="103">
        <v>461.65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461.65</v>
      </c>
      <c r="BB27" s="48">
        <f t="shared" si="6"/>
        <v>461.65</v>
      </c>
      <c r="BC27" s="37" t="str">
        <f t="shared" si="7"/>
        <v>INR  Four Hundred &amp; Sixty One  and Paise Sixty Five Only</v>
      </c>
      <c r="IA27" s="38">
        <v>14</v>
      </c>
      <c r="IB27" s="77" t="s">
        <v>99</v>
      </c>
      <c r="IC27" s="38" t="s">
        <v>59</v>
      </c>
      <c r="ID27" s="38">
        <v>100</v>
      </c>
      <c r="IE27" s="39" t="s">
        <v>39</v>
      </c>
      <c r="IF27" s="39" t="s">
        <v>35</v>
      </c>
      <c r="IG27" s="39" t="s">
        <v>47</v>
      </c>
      <c r="IH27" s="39">
        <v>10</v>
      </c>
      <c r="II27" s="39" t="s">
        <v>39</v>
      </c>
    </row>
    <row r="28" spans="1:243" s="38" customFormat="1" ht="42" customHeight="1">
      <c r="A28" s="22">
        <v>15</v>
      </c>
      <c r="B28" s="87" t="s">
        <v>137</v>
      </c>
      <c r="C28" s="24" t="s">
        <v>60</v>
      </c>
      <c r="D28" s="94">
        <v>1</v>
      </c>
      <c r="E28" s="97" t="s">
        <v>164</v>
      </c>
      <c r="F28" s="103">
        <v>390.75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390.75</v>
      </c>
      <c r="BB28" s="48">
        <f t="shared" si="6"/>
        <v>390.75</v>
      </c>
      <c r="BC28" s="37" t="str">
        <f t="shared" si="7"/>
        <v>INR  Three Hundred &amp; Ninety  and Paise Seventy Five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87" t="s">
        <v>138</v>
      </c>
      <c r="C29" s="24" t="s">
        <v>61</v>
      </c>
      <c r="D29" s="94">
        <v>1</v>
      </c>
      <c r="E29" s="97" t="s">
        <v>165</v>
      </c>
      <c r="F29" s="103">
        <v>667.7</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667.7</v>
      </c>
      <c r="BB29" s="48">
        <f t="shared" si="6"/>
        <v>667.7</v>
      </c>
      <c r="BC29" s="37" t="str">
        <f t="shared" si="7"/>
        <v>INR  Six Hundred &amp; Sixty Seven  and Paise Seventy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87" t="s">
        <v>139</v>
      </c>
      <c r="C30" s="24" t="s">
        <v>62</v>
      </c>
      <c r="D30" s="94">
        <v>1</v>
      </c>
      <c r="E30" s="97" t="s">
        <v>164</v>
      </c>
      <c r="F30" s="103">
        <v>1512.55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1512.55</v>
      </c>
      <c r="BB30" s="48">
        <f t="shared" si="6"/>
        <v>1512.55</v>
      </c>
      <c r="BC30" s="37" t="str">
        <f t="shared" si="7"/>
        <v>INR  One Thousand Five Hundred &amp; Twelve  and Paise Fifty Five Only</v>
      </c>
      <c r="IA30" s="38">
        <v>17</v>
      </c>
      <c r="IB30" s="77" t="s">
        <v>102</v>
      </c>
      <c r="IC30" s="38" t="s">
        <v>62</v>
      </c>
      <c r="ID30" s="38">
        <v>100</v>
      </c>
      <c r="IE30" s="39" t="s">
        <v>39</v>
      </c>
      <c r="IF30" s="39" t="s">
        <v>44</v>
      </c>
      <c r="IG30" s="39" t="s">
        <v>63</v>
      </c>
      <c r="IH30" s="39">
        <v>10</v>
      </c>
      <c r="II30" s="39" t="s">
        <v>39</v>
      </c>
    </row>
    <row r="31" spans="1:243" s="38" customFormat="1" ht="33.75" customHeight="1">
      <c r="A31" s="22">
        <v>18</v>
      </c>
      <c r="B31" s="90" t="s">
        <v>140</v>
      </c>
      <c r="C31" s="24" t="s">
        <v>70</v>
      </c>
      <c r="D31" s="94">
        <v>2</v>
      </c>
      <c r="E31" s="100" t="s">
        <v>164</v>
      </c>
      <c r="F31" s="106">
        <v>44.6</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89.2</v>
      </c>
      <c r="BB31" s="48">
        <f t="shared" si="6"/>
        <v>89.2</v>
      </c>
      <c r="BC31" s="37" t="str">
        <f t="shared" si="7"/>
        <v>INR  Eighty Nine and Paise Twenty Only</v>
      </c>
      <c r="IA31" s="38">
        <v>18</v>
      </c>
      <c r="IB31" s="77" t="s">
        <v>103</v>
      </c>
      <c r="IC31" s="38" t="s">
        <v>70</v>
      </c>
      <c r="ID31" s="38">
        <v>100</v>
      </c>
      <c r="IE31" s="39" t="s">
        <v>39</v>
      </c>
      <c r="IF31" s="39" t="s">
        <v>44</v>
      </c>
      <c r="IG31" s="39" t="s">
        <v>63</v>
      </c>
      <c r="IH31" s="39">
        <v>10</v>
      </c>
      <c r="II31" s="39" t="s">
        <v>39</v>
      </c>
    </row>
    <row r="32" spans="1:243" s="38" customFormat="1" ht="57.75" customHeight="1">
      <c r="A32" s="22">
        <v>19</v>
      </c>
      <c r="B32" s="87" t="s">
        <v>141</v>
      </c>
      <c r="C32" s="24" t="s">
        <v>71</v>
      </c>
      <c r="D32" s="94">
        <v>1</v>
      </c>
      <c r="E32" s="97" t="s">
        <v>164</v>
      </c>
      <c r="F32" s="103">
        <v>5421.5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5421.5</v>
      </c>
      <c r="BB32" s="48">
        <f>BA32+SUM(N32:AZ32)</f>
        <v>5421.5</v>
      </c>
      <c r="BC32" s="37" t="str">
        <f>SpellNumber(L32,BB32)</f>
        <v>INR  Five Thousand Four Hundred &amp; Twenty One  and Paise Fifty Only</v>
      </c>
      <c r="IA32" s="38">
        <v>19</v>
      </c>
      <c r="IB32" s="77" t="s">
        <v>104</v>
      </c>
      <c r="IC32" s="38" t="s">
        <v>71</v>
      </c>
      <c r="ID32" s="38">
        <v>75</v>
      </c>
      <c r="IE32" s="39" t="s">
        <v>39</v>
      </c>
      <c r="IF32" s="39" t="s">
        <v>44</v>
      </c>
      <c r="IG32" s="39" t="s">
        <v>63</v>
      </c>
      <c r="IH32" s="39">
        <v>10</v>
      </c>
      <c r="II32" s="39" t="s">
        <v>39</v>
      </c>
    </row>
    <row r="33" spans="1:243" s="38" customFormat="1" ht="54" customHeight="1">
      <c r="A33" s="22">
        <v>20</v>
      </c>
      <c r="B33" s="87" t="s">
        <v>142</v>
      </c>
      <c r="C33" s="24" t="s">
        <v>72</v>
      </c>
      <c r="D33" s="94">
        <v>1</v>
      </c>
      <c r="E33" s="97" t="s">
        <v>164</v>
      </c>
      <c r="F33" s="103">
        <v>5260.95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5260.95</v>
      </c>
      <c r="BB33" s="48">
        <f t="shared" si="6"/>
        <v>5260.95</v>
      </c>
      <c r="BC33" s="37" t="str">
        <f t="shared" si="7"/>
        <v>INR  Five Thousand Two Hundred &amp; Sixty  and Paise Ninety Five Only</v>
      </c>
      <c r="IA33" s="38">
        <v>20</v>
      </c>
      <c r="IB33" s="77" t="s">
        <v>105</v>
      </c>
      <c r="IC33" s="38" t="s">
        <v>72</v>
      </c>
      <c r="ID33" s="38">
        <v>100</v>
      </c>
      <c r="IE33" s="39" t="s">
        <v>39</v>
      </c>
      <c r="IF33" s="39" t="s">
        <v>44</v>
      </c>
      <c r="IG33" s="39" t="s">
        <v>63</v>
      </c>
      <c r="IH33" s="39">
        <v>10</v>
      </c>
      <c r="II33" s="39" t="s">
        <v>39</v>
      </c>
    </row>
    <row r="34" spans="1:243" s="38" customFormat="1" ht="45.75" customHeight="1">
      <c r="A34" s="22">
        <v>21</v>
      </c>
      <c r="B34" s="90" t="s">
        <v>143</v>
      </c>
      <c r="C34" s="24" t="s">
        <v>73</v>
      </c>
      <c r="D34" s="95">
        <v>1</v>
      </c>
      <c r="E34" s="100" t="s">
        <v>164</v>
      </c>
      <c r="F34" s="106">
        <v>2751.3</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2751.3</v>
      </c>
      <c r="BB34" s="48">
        <f t="shared" si="6"/>
        <v>2751.3</v>
      </c>
      <c r="BC34" s="37" t="str">
        <f t="shared" si="7"/>
        <v>INR  Two Thousand Seven Hundred &amp; Fifty One  and Paise Thirty Only</v>
      </c>
      <c r="IA34" s="38">
        <v>21</v>
      </c>
      <c r="IB34" s="77" t="s">
        <v>106</v>
      </c>
      <c r="IC34" s="38" t="s">
        <v>73</v>
      </c>
      <c r="ID34" s="38">
        <v>100</v>
      </c>
      <c r="IE34" s="39" t="s">
        <v>39</v>
      </c>
      <c r="IF34" s="39" t="s">
        <v>44</v>
      </c>
      <c r="IG34" s="39" t="s">
        <v>63</v>
      </c>
      <c r="IH34" s="39">
        <v>10</v>
      </c>
      <c r="II34" s="39" t="s">
        <v>39</v>
      </c>
    </row>
    <row r="35" spans="1:243" s="38" customFormat="1" ht="45" customHeight="1">
      <c r="A35" s="22">
        <v>22</v>
      </c>
      <c r="B35" s="87" t="s">
        <v>144</v>
      </c>
      <c r="C35" s="24" t="s">
        <v>74</v>
      </c>
      <c r="D35" s="94">
        <v>1</v>
      </c>
      <c r="E35" s="97" t="s">
        <v>164</v>
      </c>
      <c r="F35" s="103">
        <v>87.7</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87.7</v>
      </c>
      <c r="BB35" s="48">
        <f t="shared" si="6"/>
        <v>87.7</v>
      </c>
      <c r="BC35" s="37" t="str">
        <f t="shared" si="7"/>
        <v>INR  Eighty Seven and Paise Seventy Only</v>
      </c>
      <c r="IA35" s="38">
        <v>22</v>
      </c>
      <c r="IB35" s="77" t="s">
        <v>107</v>
      </c>
      <c r="IC35" s="38" t="s">
        <v>74</v>
      </c>
      <c r="ID35" s="38">
        <v>100</v>
      </c>
      <c r="IE35" s="39" t="s">
        <v>39</v>
      </c>
      <c r="IF35" s="39" t="s">
        <v>44</v>
      </c>
      <c r="IG35" s="39" t="s">
        <v>63</v>
      </c>
      <c r="IH35" s="39">
        <v>10</v>
      </c>
      <c r="II35" s="39" t="s">
        <v>39</v>
      </c>
    </row>
    <row r="36" spans="1:243" s="38" customFormat="1" ht="36" customHeight="1">
      <c r="A36" s="22">
        <v>23</v>
      </c>
      <c r="B36" s="87" t="s">
        <v>145</v>
      </c>
      <c r="C36" s="24" t="s">
        <v>75</v>
      </c>
      <c r="D36" s="94">
        <v>1</v>
      </c>
      <c r="E36" s="97" t="s">
        <v>164</v>
      </c>
      <c r="F36" s="103">
        <v>1283.05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1283.05</v>
      </c>
      <c r="BB36" s="48">
        <f t="shared" si="6"/>
        <v>1283.05</v>
      </c>
      <c r="BC36" s="37" t="str">
        <f t="shared" si="7"/>
        <v>INR  One Thousand Two Hundred &amp; Eighty Three  and Paise Five Only</v>
      </c>
      <c r="IA36" s="38">
        <v>23</v>
      </c>
      <c r="IB36" s="77" t="s">
        <v>108</v>
      </c>
      <c r="IC36" s="38" t="s">
        <v>75</v>
      </c>
      <c r="ID36" s="38">
        <v>75</v>
      </c>
      <c r="IE36" s="39" t="s">
        <v>39</v>
      </c>
      <c r="IF36" s="39" t="s">
        <v>44</v>
      </c>
      <c r="IG36" s="39" t="s">
        <v>63</v>
      </c>
      <c r="IH36" s="39">
        <v>10</v>
      </c>
      <c r="II36" s="39" t="s">
        <v>39</v>
      </c>
    </row>
    <row r="37" spans="1:243" s="38" customFormat="1" ht="57" customHeight="1">
      <c r="A37" s="22">
        <v>24</v>
      </c>
      <c r="B37" s="88" t="s">
        <v>146</v>
      </c>
      <c r="C37" s="24" t="s">
        <v>76</v>
      </c>
      <c r="D37" s="94">
        <v>1</v>
      </c>
      <c r="E37" s="98" t="s">
        <v>39</v>
      </c>
      <c r="F37" s="104">
        <v>623.5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623.5</v>
      </c>
      <c r="BB37" s="48">
        <f t="shared" si="6"/>
        <v>623.5</v>
      </c>
      <c r="BC37" s="37" t="str">
        <f t="shared" si="7"/>
        <v>INR  Six Hundred &amp; Twenty Three  and Paise Fifty Only</v>
      </c>
      <c r="IA37" s="38">
        <v>24</v>
      </c>
      <c r="IB37" s="77" t="s">
        <v>109</v>
      </c>
      <c r="IC37" s="38" t="s">
        <v>76</v>
      </c>
      <c r="ID37" s="38">
        <v>75</v>
      </c>
      <c r="IE37" s="39" t="s">
        <v>39</v>
      </c>
      <c r="IF37" s="39" t="s">
        <v>44</v>
      </c>
      <c r="IG37" s="39" t="s">
        <v>63</v>
      </c>
      <c r="IH37" s="39">
        <v>10</v>
      </c>
      <c r="II37" s="39" t="s">
        <v>39</v>
      </c>
    </row>
    <row r="38" spans="1:243" s="38" customFormat="1" ht="63" customHeight="1">
      <c r="A38" s="22">
        <v>25.1</v>
      </c>
      <c r="B38" s="87" t="s">
        <v>147</v>
      </c>
      <c r="C38" s="24" t="s">
        <v>77</v>
      </c>
      <c r="D38" s="96">
        <v>3</v>
      </c>
      <c r="E38" s="101" t="s">
        <v>163</v>
      </c>
      <c r="F38" s="107">
        <v>284.9</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854.7</v>
      </c>
      <c r="BB38" s="48">
        <f t="shared" si="6"/>
        <v>854.7</v>
      </c>
      <c r="BC38" s="37" t="str">
        <f t="shared" si="7"/>
        <v>INR  Eight Hundred &amp; Fifty Four  and Paise Seventy Only</v>
      </c>
      <c r="IA38" s="38">
        <v>25</v>
      </c>
      <c r="IB38" s="77" t="s">
        <v>110</v>
      </c>
      <c r="IC38" s="38" t="s">
        <v>77</v>
      </c>
      <c r="ID38" s="38">
        <v>50</v>
      </c>
      <c r="IE38" s="39" t="s">
        <v>39</v>
      </c>
      <c r="IF38" s="39" t="s">
        <v>44</v>
      </c>
      <c r="IG38" s="39" t="s">
        <v>63</v>
      </c>
      <c r="IH38" s="39">
        <v>10</v>
      </c>
      <c r="II38" s="39" t="s">
        <v>39</v>
      </c>
    </row>
    <row r="39" spans="1:243" s="38" customFormat="1" ht="27" customHeight="1">
      <c r="A39" s="22">
        <v>25.2</v>
      </c>
      <c r="B39" s="91" t="s">
        <v>148</v>
      </c>
      <c r="C39" s="24" t="s">
        <v>78</v>
      </c>
      <c r="D39" s="92">
        <v>1</v>
      </c>
      <c r="E39" s="97" t="s">
        <v>163</v>
      </c>
      <c r="F39" s="103">
        <v>438</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438</v>
      </c>
      <c r="BB39" s="48">
        <f t="shared" si="6"/>
        <v>438</v>
      </c>
      <c r="BC39" s="37" t="str">
        <f t="shared" si="7"/>
        <v>INR  Four Hundred &amp; Thirty Eight  Only</v>
      </c>
      <c r="IA39" s="38">
        <v>26</v>
      </c>
      <c r="IB39" s="77" t="s">
        <v>111</v>
      </c>
      <c r="IC39" s="38" t="s">
        <v>78</v>
      </c>
      <c r="ID39" s="38">
        <v>50</v>
      </c>
      <c r="IE39" s="39" t="s">
        <v>39</v>
      </c>
      <c r="IF39" s="39" t="s">
        <v>44</v>
      </c>
      <c r="IG39" s="39" t="s">
        <v>63</v>
      </c>
      <c r="IH39" s="39">
        <v>10</v>
      </c>
      <c r="II39" s="39" t="s">
        <v>39</v>
      </c>
    </row>
    <row r="40" spans="1:243" s="38" customFormat="1" ht="36" customHeight="1">
      <c r="A40" s="22">
        <v>26</v>
      </c>
      <c r="B40" s="87" t="s">
        <v>149</v>
      </c>
      <c r="C40" s="24" t="s">
        <v>112</v>
      </c>
      <c r="D40" s="94">
        <v>2</v>
      </c>
      <c r="E40" s="97" t="s">
        <v>164</v>
      </c>
      <c r="F40" s="103">
        <v>418.95</v>
      </c>
      <c r="G40" s="51"/>
      <c r="H40" s="52"/>
      <c r="I40" s="40" t="s">
        <v>40</v>
      </c>
      <c r="J40" s="43">
        <f aca="true" t="shared" si="8" ref="J40:J50">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0">total_amount_ba($B$2,$D$2,D40,F40,J40,K40,M40)</f>
        <v>837.9</v>
      </c>
      <c r="BB40" s="48">
        <f aca="true" t="shared" si="10" ref="BB40:BB50">BA40+SUM(N40:AZ40)</f>
        <v>837.9</v>
      </c>
      <c r="BC40" s="37" t="str">
        <f aca="true" t="shared" si="11" ref="BC40:BC50">SpellNumber(L40,BB40)</f>
        <v>INR  Eight Hundred &amp; Thirty Seven  and Paise Ninety Only</v>
      </c>
      <c r="IA40" s="38">
        <v>26</v>
      </c>
      <c r="IB40" s="77" t="s">
        <v>111</v>
      </c>
      <c r="IC40" s="38" t="s">
        <v>78</v>
      </c>
      <c r="ID40" s="38">
        <v>50</v>
      </c>
      <c r="IE40" s="39" t="s">
        <v>39</v>
      </c>
      <c r="IF40" s="39" t="s">
        <v>44</v>
      </c>
      <c r="IG40" s="39" t="s">
        <v>63</v>
      </c>
      <c r="IH40" s="39">
        <v>10</v>
      </c>
      <c r="II40" s="39" t="s">
        <v>39</v>
      </c>
    </row>
    <row r="41" spans="1:243" s="38" customFormat="1" ht="57" customHeight="1">
      <c r="A41" s="22">
        <v>27</v>
      </c>
      <c r="B41" s="87" t="s">
        <v>150</v>
      </c>
      <c r="C41" s="24" t="s">
        <v>113</v>
      </c>
      <c r="D41" s="94">
        <v>3</v>
      </c>
      <c r="E41" s="97" t="s">
        <v>164</v>
      </c>
      <c r="F41" s="103">
        <v>606.25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1818.75</v>
      </c>
      <c r="BB41" s="48">
        <f t="shared" si="10"/>
        <v>1818.75</v>
      </c>
      <c r="BC41" s="37" t="str">
        <f t="shared" si="11"/>
        <v>INR  One Thousand Eight Hundred &amp; Eighteen  and Paise Seventy Five Only</v>
      </c>
      <c r="IA41" s="38">
        <v>26</v>
      </c>
      <c r="IB41" s="77" t="s">
        <v>111</v>
      </c>
      <c r="IC41" s="38" t="s">
        <v>78</v>
      </c>
      <c r="ID41" s="38">
        <v>50</v>
      </c>
      <c r="IE41" s="39" t="s">
        <v>39</v>
      </c>
      <c r="IF41" s="39" t="s">
        <v>44</v>
      </c>
      <c r="IG41" s="39" t="s">
        <v>63</v>
      </c>
      <c r="IH41" s="39">
        <v>10</v>
      </c>
      <c r="II41" s="39" t="s">
        <v>39</v>
      </c>
    </row>
    <row r="42" spans="1:243" s="38" customFormat="1" ht="32.25" customHeight="1">
      <c r="A42" s="22">
        <v>28</v>
      </c>
      <c r="B42" s="90" t="s">
        <v>151</v>
      </c>
      <c r="C42" s="24" t="s">
        <v>114</v>
      </c>
      <c r="D42" s="92">
        <v>1</v>
      </c>
      <c r="E42" s="100" t="s">
        <v>68</v>
      </c>
      <c r="F42" s="106">
        <v>111.75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111.75</v>
      </c>
      <c r="BB42" s="48">
        <f t="shared" si="10"/>
        <v>111.75</v>
      </c>
      <c r="BC42" s="37" t="str">
        <f t="shared" si="11"/>
        <v>INR  One Hundred &amp; Eleven  and Paise Seventy Five Only</v>
      </c>
      <c r="IA42" s="38">
        <v>26</v>
      </c>
      <c r="IB42" s="77" t="s">
        <v>111</v>
      </c>
      <c r="IC42" s="38" t="s">
        <v>78</v>
      </c>
      <c r="ID42" s="38">
        <v>50</v>
      </c>
      <c r="IE42" s="39" t="s">
        <v>39</v>
      </c>
      <c r="IF42" s="39" t="s">
        <v>44</v>
      </c>
      <c r="IG42" s="39" t="s">
        <v>63</v>
      </c>
      <c r="IH42" s="39">
        <v>10</v>
      </c>
      <c r="II42" s="39" t="s">
        <v>39</v>
      </c>
    </row>
    <row r="43" spans="1:243" s="38" customFormat="1" ht="57" customHeight="1">
      <c r="A43" s="22">
        <v>29</v>
      </c>
      <c r="B43" s="90" t="s">
        <v>152</v>
      </c>
      <c r="C43" s="24" t="s">
        <v>115</v>
      </c>
      <c r="D43" s="92">
        <v>4</v>
      </c>
      <c r="E43" s="100" t="s">
        <v>68</v>
      </c>
      <c r="F43" s="106">
        <v>926.9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3707.6</v>
      </c>
      <c r="BB43" s="48">
        <f t="shared" si="10"/>
        <v>3707.6</v>
      </c>
      <c r="BC43" s="37" t="str">
        <f t="shared" si="11"/>
        <v>INR  Three Thousand Seven Hundred &amp; Seven  and Paise Sixty Only</v>
      </c>
      <c r="IA43" s="38">
        <v>26</v>
      </c>
      <c r="IB43" s="77" t="s">
        <v>111</v>
      </c>
      <c r="IC43" s="38" t="s">
        <v>78</v>
      </c>
      <c r="ID43" s="38">
        <v>50</v>
      </c>
      <c r="IE43" s="39" t="s">
        <v>39</v>
      </c>
      <c r="IF43" s="39" t="s">
        <v>44</v>
      </c>
      <c r="IG43" s="39" t="s">
        <v>63</v>
      </c>
      <c r="IH43" s="39">
        <v>10</v>
      </c>
      <c r="II43" s="39" t="s">
        <v>39</v>
      </c>
    </row>
    <row r="44" spans="1:243" s="38" customFormat="1" ht="30" customHeight="1">
      <c r="A44" s="22">
        <v>30</v>
      </c>
      <c r="B44" s="90" t="s">
        <v>153</v>
      </c>
      <c r="C44" s="24" t="s">
        <v>116</v>
      </c>
      <c r="D44" s="92">
        <v>435</v>
      </c>
      <c r="E44" s="100" t="s">
        <v>68</v>
      </c>
      <c r="F44" s="106">
        <v>18.25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7938.75</v>
      </c>
      <c r="BB44" s="48">
        <f t="shared" si="10"/>
        <v>7938.75</v>
      </c>
      <c r="BC44" s="37" t="str">
        <f t="shared" si="11"/>
        <v>INR  Seven Thousand Nine Hundred &amp; Thirty Eight  and Paise Seventy Five Only</v>
      </c>
      <c r="IA44" s="38">
        <v>26</v>
      </c>
      <c r="IB44" s="77" t="s">
        <v>111</v>
      </c>
      <c r="IC44" s="38" t="s">
        <v>78</v>
      </c>
      <c r="ID44" s="38">
        <v>50</v>
      </c>
      <c r="IE44" s="39" t="s">
        <v>39</v>
      </c>
      <c r="IF44" s="39" t="s">
        <v>44</v>
      </c>
      <c r="IG44" s="39" t="s">
        <v>63</v>
      </c>
      <c r="IH44" s="39">
        <v>10</v>
      </c>
      <c r="II44" s="39" t="s">
        <v>39</v>
      </c>
    </row>
    <row r="45" spans="1:243" s="38" customFormat="1" ht="32.25" customHeight="1">
      <c r="A45" s="22">
        <v>31</v>
      </c>
      <c r="B45" s="90" t="s">
        <v>154</v>
      </c>
      <c r="C45" s="24" t="s">
        <v>117</v>
      </c>
      <c r="D45" s="93">
        <v>435</v>
      </c>
      <c r="E45" s="100" t="s">
        <v>68</v>
      </c>
      <c r="F45" s="106">
        <v>115.15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50090.25</v>
      </c>
      <c r="BB45" s="48">
        <f t="shared" si="10"/>
        <v>50090.25</v>
      </c>
      <c r="BC45" s="37" t="str">
        <f t="shared" si="11"/>
        <v>INR  Fifty Thousand  &amp;Ninety  and Paise Twenty Five Only</v>
      </c>
      <c r="IA45" s="38">
        <v>26</v>
      </c>
      <c r="IB45" s="77" t="s">
        <v>111</v>
      </c>
      <c r="IC45" s="38" t="s">
        <v>78</v>
      </c>
      <c r="ID45" s="38">
        <v>50</v>
      </c>
      <c r="IE45" s="39" t="s">
        <v>39</v>
      </c>
      <c r="IF45" s="39" t="s">
        <v>44</v>
      </c>
      <c r="IG45" s="39" t="s">
        <v>63</v>
      </c>
      <c r="IH45" s="39">
        <v>10</v>
      </c>
      <c r="II45" s="39" t="s">
        <v>39</v>
      </c>
    </row>
    <row r="46" spans="1:243" s="38" customFormat="1" ht="30.75" customHeight="1">
      <c r="A46" s="22">
        <v>32</v>
      </c>
      <c r="B46" s="87" t="s">
        <v>155</v>
      </c>
      <c r="C46" s="24" t="s">
        <v>118</v>
      </c>
      <c r="D46" s="92">
        <v>435</v>
      </c>
      <c r="E46" s="97" t="s">
        <v>68</v>
      </c>
      <c r="F46" s="103">
        <v>153.45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66750.75</v>
      </c>
      <c r="BB46" s="48">
        <f t="shared" si="10"/>
        <v>66750.75</v>
      </c>
      <c r="BC46" s="37" t="str">
        <f t="shared" si="11"/>
        <v>INR  Sixty Six Thousand Seven Hundred &amp; Fifty  and Paise Seventy Five Only</v>
      </c>
      <c r="IA46" s="38">
        <v>26</v>
      </c>
      <c r="IB46" s="77" t="s">
        <v>111</v>
      </c>
      <c r="IC46" s="38" t="s">
        <v>78</v>
      </c>
      <c r="ID46" s="38">
        <v>50</v>
      </c>
      <c r="IE46" s="39" t="s">
        <v>39</v>
      </c>
      <c r="IF46" s="39" t="s">
        <v>44</v>
      </c>
      <c r="IG46" s="39" t="s">
        <v>63</v>
      </c>
      <c r="IH46" s="39">
        <v>10</v>
      </c>
      <c r="II46" s="39" t="s">
        <v>39</v>
      </c>
    </row>
    <row r="47" spans="1:243" s="38" customFormat="1" ht="30.75" customHeight="1">
      <c r="A47" s="22">
        <v>33</v>
      </c>
      <c r="B47" s="87" t="s">
        <v>156</v>
      </c>
      <c r="C47" s="24" t="s">
        <v>119</v>
      </c>
      <c r="D47" s="92">
        <v>20</v>
      </c>
      <c r="E47" s="97" t="s">
        <v>68</v>
      </c>
      <c r="F47" s="103">
        <v>67.35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1347</v>
      </c>
      <c r="BB47" s="48">
        <f t="shared" si="10"/>
        <v>1347</v>
      </c>
      <c r="BC47" s="37" t="str">
        <f t="shared" si="11"/>
        <v>INR  One Thousand Three Hundred &amp; Forty Seven  Only</v>
      </c>
      <c r="IA47" s="38">
        <v>26</v>
      </c>
      <c r="IB47" s="77" t="s">
        <v>111</v>
      </c>
      <c r="IC47" s="38" t="s">
        <v>78</v>
      </c>
      <c r="ID47" s="38">
        <v>50</v>
      </c>
      <c r="IE47" s="39" t="s">
        <v>39</v>
      </c>
      <c r="IF47" s="39" t="s">
        <v>44</v>
      </c>
      <c r="IG47" s="39" t="s">
        <v>63</v>
      </c>
      <c r="IH47" s="39">
        <v>10</v>
      </c>
      <c r="II47" s="39" t="s">
        <v>39</v>
      </c>
    </row>
    <row r="48" spans="1:243" s="38" customFormat="1" ht="32.25" customHeight="1">
      <c r="A48" s="22">
        <v>34</v>
      </c>
      <c r="B48" s="87" t="s">
        <v>157</v>
      </c>
      <c r="C48" s="24" t="s">
        <v>120</v>
      </c>
      <c r="D48" s="92">
        <v>50</v>
      </c>
      <c r="E48" s="97" t="s">
        <v>68</v>
      </c>
      <c r="F48" s="103">
        <v>79.95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3997.5</v>
      </c>
      <c r="BB48" s="48">
        <f t="shared" si="10"/>
        <v>3997.5</v>
      </c>
      <c r="BC48" s="37" t="str">
        <f t="shared" si="11"/>
        <v>INR  Three Thousand Nine Hundred &amp; Ninety Seven  and Paise Fifty Only</v>
      </c>
      <c r="IA48" s="38">
        <v>26</v>
      </c>
      <c r="IB48" s="77" t="s">
        <v>111</v>
      </c>
      <c r="IC48" s="38" t="s">
        <v>78</v>
      </c>
      <c r="ID48" s="38">
        <v>50</v>
      </c>
      <c r="IE48" s="39" t="s">
        <v>39</v>
      </c>
      <c r="IF48" s="39" t="s">
        <v>44</v>
      </c>
      <c r="IG48" s="39" t="s">
        <v>63</v>
      </c>
      <c r="IH48" s="39">
        <v>10</v>
      </c>
      <c r="II48" s="39" t="s">
        <v>39</v>
      </c>
    </row>
    <row r="49" spans="1:243" s="38" customFormat="1" ht="48" customHeight="1">
      <c r="A49" s="22">
        <v>35</v>
      </c>
      <c r="B49" s="87" t="s">
        <v>158</v>
      </c>
      <c r="C49" s="24" t="s">
        <v>121</v>
      </c>
      <c r="D49" s="94">
        <v>1</v>
      </c>
      <c r="E49" s="97" t="s">
        <v>164</v>
      </c>
      <c r="F49" s="103">
        <v>3163.25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3163.25</v>
      </c>
      <c r="BB49" s="48">
        <f t="shared" si="10"/>
        <v>3163.25</v>
      </c>
      <c r="BC49" s="37" t="str">
        <f t="shared" si="11"/>
        <v>INR  Three Thousand One Hundred &amp; Sixty Three  and Paise Twenty Five Only</v>
      </c>
      <c r="IA49" s="38">
        <v>26</v>
      </c>
      <c r="IB49" s="77" t="s">
        <v>111</v>
      </c>
      <c r="IC49" s="38" t="s">
        <v>78</v>
      </c>
      <c r="ID49" s="38">
        <v>50</v>
      </c>
      <c r="IE49" s="39" t="s">
        <v>39</v>
      </c>
      <c r="IF49" s="39" t="s">
        <v>44</v>
      </c>
      <c r="IG49" s="39" t="s">
        <v>63</v>
      </c>
      <c r="IH49" s="39">
        <v>10</v>
      </c>
      <c r="II49" s="39" t="s">
        <v>39</v>
      </c>
    </row>
    <row r="50" spans="1:243" s="38" customFormat="1" ht="20.25" customHeight="1">
      <c r="A50" s="22">
        <v>36</v>
      </c>
      <c r="B50" s="89" t="s">
        <v>159</v>
      </c>
      <c r="C50" s="24" t="s">
        <v>122</v>
      </c>
      <c r="D50" s="92">
        <v>1</v>
      </c>
      <c r="E50" s="102" t="s">
        <v>166</v>
      </c>
      <c r="F50" s="105">
        <v>339</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339</v>
      </c>
      <c r="BB50" s="48">
        <f t="shared" si="10"/>
        <v>339</v>
      </c>
      <c r="BC50" s="37" t="str">
        <f t="shared" si="11"/>
        <v>INR  Three Hundred &amp; Thirty Nine  Only</v>
      </c>
      <c r="IA50" s="38">
        <v>26</v>
      </c>
      <c r="IB50" s="77" t="s">
        <v>111</v>
      </c>
      <c r="IC50" s="38" t="s">
        <v>78</v>
      </c>
      <c r="ID50" s="38">
        <v>50</v>
      </c>
      <c r="IE50" s="39" t="s">
        <v>39</v>
      </c>
      <c r="IF50" s="39" t="s">
        <v>44</v>
      </c>
      <c r="IG50" s="39" t="s">
        <v>63</v>
      </c>
      <c r="IH50" s="39">
        <v>10</v>
      </c>
      <c r="II50" s="39" t="s">
        <v>39</v>
      </c>
    </row>
    <row r="51" spans="1:243" s="38" customFormat="1" ht="48" customHeight="1">
      <c r="A51" s="53" t="s">
        <v>83</v>
      </c>
      <c r="B51" s="54"/>
      <c r="C51" s="55"/>
      <c r="D51" s="56"/>
      <c r="E51" s="56"/>
      <c r="F51" s="56"/>
      <c r="G51" s="56"/>
      <c r="H51" s="57"/>
      <c r="I51" s="57"/>
      <c r="J51" s="57"/>
      <c r="K51" s="57"/>
      <c r="L51" s="58"/>
      <c r="BA51" s="59">
        <f>SUM(BA13:BA50)</f>
        <v>207667.78</v>
      </c>
      <c r="BB51" s="60">
        <f>SUM(BB13:BB39)</f>
        <v>67565.28</v>
      </c>
      <c r="BC51" s="37" t="str">
        <f>SpellNumber($E$2,BB51)</f>
        <v>INR  Sixty Seven Thousand Five Hundred &amp; Sixty Five  and Paise Twenty Eight Only</v>
      </c>
      <c r="IE51" s="39">
        <v>4</v>
      </c>
      <c r="IF51" s="39" t="s">
        <v>44</v>
      </c>
      <c r="IG51" s="39" t="s">
        <v>63</v>
      </c>
      <c r="IH51" s="39">
        <v>10</v>
      </c>
      <c r="II51" s="39" t="s">
        <v>39</v>
      </c>
    </row>
    <row r="52" spans="1:243" s="69" customFormat="1" ht="18">
      <c r="A52" s="54" t="s">
        <v>84</v>
      </c>
      <c r="B52" s="61"/>
      <c r="C52" s="62"/>
      <c r="D52" s="63"/>
      <c r="E52" s="75" t="s">
        <v>65</v>
      </c>
      <c r="F52" s="76"/>
      <c r="G52" s="64"/>
      <c r="H52" s="65"/>
      <c r="I52" s="65"/>
      <c r="J52" s="65"/>
      <c r="K52" s="66"/>
      <c r="L52" s="67"/>
      <c r="M52" s="68"/>
      <c r="O52" s="38"/>
      <c r="P52" s="38"/>
      <c r="Q52" s="38"/>
      <c r="R52" s="38"/>
      <c r="S52" s="38"/>
      <c r="BA52" s="70">
        <f>IF(ISBLANK(F52),0,IF(E52="Excess (+)",ROUND(BA51+(BA51*F52),2),IF(E52="Less (-)",ROUND(BA51+(BA51*F52*(-1)),2),IF(E52="At Par",BA51,0))))</f>
        <v>0</v>
      </c>
      <c r="BB52" s="71">
        <f>ROUND(BA52,0)</f>
        <v>0</v>
      </c>
      <c r="BC52" s="37" t="str">
        <f>SpellNumber($E$2,BB52)</f>
        <v>INR Zero Only</v>
      </c>
      <c r="IE52" s="72"/>
      <c r="IF52" s="72"/>
      <c r="IG52" s="72"/>
      <c r="IH52" s="72"/>
      <c r="II52" s="72"/>
    </row>
    <row r="53" spans="1:243" s="69" customFormat="1" ht="18">
      <c r="A53" s="53" t="s">
        <v>85</v>
      </c>
      <c r="B53" s="53"/>
      <c r="C53" s="79" t="str">
        <f>SpellNumber($E$2,BB52)</f>
        <v>INR Zero Only</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IE53" s="72"/>
      <c r="IF53" s="72"/>
      <c r="IG53" s="72"/>
      <c r="IH53" s="72"/>
      <c r="II53" s="72"/>
    </row>
    <row r="54" ht="15"/>
    <row r="55" ht="15"/>
    <row r="56" ht="15"/>
    <row r="57" ht="15"/>
    <row r="58" ht="15"/>
    <row r="59" ht="15"/>
    <row r="60" ht="15"/>
  </sheetData>
  <sheetProtection password="EEC8" sheet="1"/>
  <mergeCells count="8">
    <mergeCell ref="A9:BC9"/>
    <mergeCell ref="C53:BC53"/>
    <mergeCell ref="A1:L1"/>
    <mergeCell ref="A4:BC4"/>
    <mergeCell ref="A5:BC5"/>
    <mergeCell ref="A6:BC6"/>
    <mergeCell ref="A7:BC7"/>
    <mergeCell ref="B8:BC8"/>
  </mergeCells>
  <dataValidations count="21">
    <dataValidation type="list" allowBlank="1" showErrorMessage="1" sqref="E5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decimal" allowBlank="1" showInputMessage="1" showErrorMessage="1" promptTitle="Rate Entry" prompt="Please enter the Rate in Rupees for this item. " errorTitle="Invaid Entry" error="Only Numeric Values are allowed. " sqref="H28:H5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K13:K50">
      <formula1>"Partial Conversion,Full Conversion"</formula1>
      <formula2>0</formula2>
    </dataValidation>
    <dataValidation allowBlank="1" showInputMessage="1" showErrorMessage="1" promptTitle="Addition / Deduction" prompt="Please Choose the correct One" sqref="J13:J50">
      <formula1>0</formula1>
      <formula2>0</formula2>
    </dataValidation>
    <dataValidation type="list" showErrorMessage="1" sqref="I13:I50">
      <formula1>"Excess(+),Less(-)"</formula1>
      <formula2>0</formula2>
    </dataValidation>
    <dataValidation allowBlank="1" showInputMessage="1" showErrorMessage="1" promptTitle="Itemcode/Make" prompt="Please enter text" sqref="C13:C5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allowBlank="1" showInputMessage="1" showErrorMessage="1" promptTitle="Units" prompt="Please enter Units in text" sqref="E13:E50">
      <formula1>0</formula1>
      <formula2>0</formula2>
    </dataValidation>
    <dataValidation type="decimal" allowBlank="1" showInputMessage="1" showErrorMessage="1" promptTitle="Quantity" prompt="Please enter the Quantity for this item. " errorTitle="Invalid Entry" error="Only Numeric Values are allowed. " sqref="F13:F50 D13:D50">
      <formula1>0</formula1>
      <formula2>999999999999999</formula2>
    </dataValidation>
    <dataValidation type="list" allowBlank="1" showInputMessage="1" showErrorMessage="1" sqref="L13:L50">
      <formula1>"INR"</formula1>
    </dataValidation>
    <dataValidation type="decimal" allowBlank="1" showErrorMessage="1" errorTitle="Invalid Entry" error="Only Numeric Values are allowed. " sqref="A13:A5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64</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2022-06-04T06:44:23Z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