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<sst xmlns="http://schemas.openxmlformats.org/spreadsheetml/2006/main" count="236" uniqueCount="95">
  <si>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</si>
  <si>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</si>
  <si>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</si>
  <si>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</si>
  <si>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</si>
  <si>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</si>
  <si>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</si>
  <si>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</si>
  <si>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</si>
  <si>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</si>
  <si>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</si>
  <si>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</si>
  <si>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</si>
  <si>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</si>
  <si>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</si>
  <si>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</si>
  <si>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</si>
  <si>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</si>
  <si>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</si>
  <si>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</si>
  <si>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</si>
  <si>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</si>
  <si>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</si>
  <si>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</si>
  <si>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</si>
  <si>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</si>
  <si>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</si>
  <si>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</si>
  <si>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</si>
  <si>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</si>
  <si>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</si>
  <si>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</si>
  <si>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</si>
  <si>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</si>
  <si>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</si>
  <si>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</si>
  <si>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</si>
  <si>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</si>
  <si>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</si>
  <si>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</si>
  <si>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</si>
  <si>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</si>
  <si>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</si>
  <si>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</si>
  <si>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</si>
  <si>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</si>
  <si>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</si>
  <si>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</si>
  <si>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</si>
  <si>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</si>
  <si>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</si>
  <si>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</si>
  <si>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</si>
  <si>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</si>
  <si>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</si>
  <si>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</si>
  <si>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</si>
  <si>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</si>
  <si>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item5</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</si>
  <si>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</si>
  <si>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</si>
  <si>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</si>
  <si>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</si>
  <si>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</si>
  <si>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xx</t>
  </si>
  <si>
    <t>Cum</t>
  </si>
  <si>
    <t>Total in Figures</t>
  </si>
  <si>
    <t>Quoted Rate in Figures</t>
  </si>
  <si>
    <t>Quoted Rate in Words</t>
  </si>
  <si>
    <r>
      <t>Dismantling old plaster or skirting raking out joints and cleaning the surface for plaster including disposal of rubbish to the dumping ground within 50 metres lead.</t>
    </r>
    <r>
      <rPr>
        <b/>
        <sz val="12"/>
        <rFont val="Times New Roman"/>
        <family val="1"/>
      </rPr>
      <t xml:space="preserve"> (15.56)</t>
    </r>
  </si>
  <si>
    <t xml:space="preserve">Demolishing cement concrete manually/ by mechanical means including disposal of material within 50 metres lead as per direction of Engineer - in - charge.Nominal concrete 1:3:6 or richer mix (i/c equivalent design mix) (15.2.1)
</t>
  </si>
  <si>
    <r>
      <t xml:space="preserve">Kota stone slab flooring over 20 mm (average) thick base laid over and jointed with grey cement slurry mixed with pigment to match the shade of the slab, including rubbing and polishing complete with base of cement mortar 1 : 4 (1 cement : 4 coarse sand) :  25 mm thick </t>
    </r>
    <r>
      <rPr>
        <b/>
        <sz val="12"/>
        <color indexed="8"/>
        <rFont val="Times New Roman"/>
        <family val="1"/>
      </rPr>
      <t xml:space="preserve">(11.26.1)  </t>
    </r>
  </si>
  <si>
    <r>
      <t xml:space="preserve"> Kota stone slabs 20 mm thick in risers of steps, skirting, dado and pillars laid on 12 mm (average) thick cement mortar 1:3 (1 cement: 3 coarse sand) and jointed with grey cement slurry mixed with pigment to match the shade of the slabs, including rubbing and polishing complete. </t>
    </r>
    <r>
      <rPr>
        <b/>
        <sz val="12"/>
        <color indexed="8"/>
        <rFont val="Times New Roman"/>
        <family val="1"/>
      </rPr>
      <t xml:space="preserve">(11.27)  </t>
    </r>
  </si>
  <si>
    <r>
      <t xml:space="preserve">Extra for pre finished nosing in treads of steps of Kota stone/ sand stone slab. </t>
    </r>
    <r>
      <rPr>
        <b/>
        <sz val="12"/>
        <color indexed="8"/>
        <rFont val="Times New Roman"/>
        <family val="1"/>
      </rPr>
      <t xml:space="preserve">(11.31)  </t>
    </r>
  </si>
  <si>
    <r>
      <t>Removing dry or oil bound distemper, water proofing cement paint and the like by scrapping, sand papering and preparing the surface smooth including necessary repairs to scratches etc. complete.</t>
    </r>
    <r>
      <rPr>
        <b/>
        <sz val="12"/>
        <color indexed="8"/>
        <rFont val="Times New Roman"/>
        <family val="1"/>
      </rPr>
      <t xml:space="preserve"> (13.91)</t>
    </r>
  </si>
  <si>
    <r>
      <t xml:space="preserve">Providing and applying white cement based putty of average thickness 1 mm, of approved brand and manufacturer, over the plastered wall surface to prepare the surface even and smooth complete. </t>
    </r>
    <r>
      <rPr>
        <b/>
        <sz val="12"/>
        <color indexed="8"/>
        <rFont val="Times New Roman"/>
        <family val="1"/>
      </rPr>
      <t xml:space="preserve">(13.80)  </t>
    </r>
  </si>
  <si>
    <r>
      <t xml:space="preserve">  Distempering with oil bound washable distemper of approved brand and manufacture to give an even shade :  
New work (two or more coats) over and including water tinnable priming coat with cement primer  </t>
    </r>
    <r>
      <rPr>
        <b/>
        <sz val="12"/>
        <color indexed="8"/>
        <rFont val="Times New Roman"/>
        <family val="1"/>
      </rPr>
      <t>(13.41.1)</t>
    </r>
  </si>
  <si>
    <t xml:space="preserve"> Distempering with 1st quality acrylic distember (Ready mix)
having VOC content less than 50 grams/ litre of approved brand and manufacture to give an even shade :Old work (one or more coats)  (13.90.1)  </t>
  </si>
  <si>
    <r>
      <t xml:space="preserve">  Painting with synthetic enamel paint of approved brand and manufacture of required colour to give an even shade : One or more coats on old work</t>
    </r>
    <r>
      <rPr>
        <b/>
        <sz val="12"/>
        <rFont val="Times New Roman"/>
        <family val="1"/>
      </rPr>
      <t>(13.99.1)</t>
    </r>
  </si>
  <si>
    <r>
      <t xml:space="preserve"> 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r>
    <r>
      <rPr>
        <b/>
        <sz val="12"/>
        <rFont val="Times New Roman"/>
        <family val="1"/>
      </rPr>
      <t>(15.60)</t>
    </r>
  </si>
  <si>
    <t>Sqm</t>
  </si>
  <si>
    <t>Mtr.</t>
  </si>
  <si>
    <t>cum</t>
  </si>
  <si>
    <t>Contract No:   IIT(BHU)/IWD/</t>
  </si>
  <si>
    <t>Name of Work:Providing and laying flooring work at department’s corridor floor (ground and 1st floor) in Department of Chemical Engineering, IIT(BHU), Varanasi.</t>
  </si>
  <si>
    <t>Dismantling old plaster or skirting raking out joints and cleaning the surface for plaster including disposal of rubbish to the dumping ground within 50 metres lead. (15.56)</t>
  </si>
  <si>
    <t xml:space="preserve">Kota stone slab flooring over 20 mm (average) thick base laid over and jointed with grey cement slurry mixed with pigment to match the shade of the slab, including rubbing and polishing complete with base of cement mortar 1 : 4 (1 cement : 4 coarse sand) :  25 mm thick (11.26.1)  </t>
  </si>
  <si>
    <t xml:space="preserve"> Kota stone slabs 20 mm thick in risers of steps, skirting, dado and pillars laid on 12 mm (average) thick cement mortar 1:3 (1 cement: 3 coarse sand) and jointed with grey cement slurry mixed with pigment to match the shade of the slabs, including rubbing and polishing complete. (11.27)  </t>
  </si>
  <si>
    <t xml:space="preserve">Extra for pre finished nosing in treads of steps of Kota stone/ sand stone slab. (11.31)  </t>
  </si>
  <si>
    <t>Removing dry or oil bound distemper, water proofing cement paint and the like by scrapping, sand papering and preparing the surface smooth including necessary repairs to scratches etc. complete. (13.91)</t>
  </si>
  <si>
    <t xml:space="preserve">Providing and applying white cement based putty of average thickness 1 mm, of approved brand and manufacturer, over the plastered wall surface to prepare the surface even and smooth complete. (13.80)  </t>
  </si>
  <si>
    <t xml:space="preserve">  Distempering with oil bound washable distemper of approved brand and manufacture to give an even shade :  
New work (two or more coats) over and including water tinnable priming coat with cement primer  (13.41.1)</t>
  </si>
  <si>
    <t xml:space="preserve">  Painting with synthetic enamel paint of approved brand and manufacture of required colour to give an even shade : One or more coats on old work(13.99.1)</t>
  </si>
  <si>
    <t xml:space="preserve"> 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involved.(15.60)</t>
  </si>
  <si>
    <t>Tender Inviting Authority: Superintending Engineer, Institute Works Department, IIT(BHU), Varanasi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</si>
</sst>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2"/>
      <name val="Times New Roman"/>
      <family val="1"/>
    </font>
    <font>
      <b/>
      <sz val="12"/>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
      <left style="thin"/>
      <right style="thin"/>
      <top/>
      <bottom/>
    </border>
    <border>
      <left style="thin"/>
      <right style="thin"/>
      <top style="thin"/>
      <bottom style="dotted"/>
    </border>
    <border>
      <left style="thin"/>
      <right/>
      <top style="thin"/>
      <bottom style="thin"/>
    </border>
    <border>
      <left style="thin"/>
      <right/>
      <top style="dotted"/>
      <bottom style="thin"/>
    </border>
    <border>
      <left style="thin"/>
      <right/>
      <top style="thin"/>
      <bottom style="dotted"/>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6" fillId="0" borderId="24" xfId="0" applyNumberFormat="1" applyFont="1" applyFill="1" applyBorder="1" applyAlignment="1">
      <alignment horizontal="left" vertical="top" wrapText="1" shrinkToFit="1"/>
    </xf>
    <xf numFmtId="0" fontId="26" fillId="0" borderId="25" xfId="0" applyFont="1" applyFill="1" applyBorder="1" applyAlignment="1">
      <alignment horizontal="left" vertical="top" wrapText="1" shrinkToFit="1"/>
    </xf>
    <xf numFmtId="0" fontId="63" fillId="0" borderId="26" xfId="0" applyFont="1" applyFill="1" applyBorder="1" applyAlignment="1">
      <alignment vertical="top" wrapText="1"/>
    </xf>
    <xf numFmtId="0" fontId="63" fillId="0" borderId="27" xfId="0" applyFont="1" applyFill="1" applyBorder="1" applyAlignment="1">
      <alignment vertical="top" wrapText="1"/>
    </xf>
    <xf numFmtId="0" fontId="63" fillId="0" borderId="28" xfId="0" applyFont="1" applyFill="1" applyBorder="1" applyAlignment="1">
      <alignment vertical="top" wrapText="1"/>
    </xf>
    <xf numFmtId="0" fontId="26" fillId="0" borderId="21" xfId="0" applyNumberFormat="1" applyFont="1" applyFill="1" applyBorder="1" applyAlignment="1">
      <alignment horizontal="left" vertical="top"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1" t="s">
        <v>94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6" customHeight="1">
      <c r="A5" s="81" t="s">
        <v>84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83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3.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54.75">
      <c r="A8" s="11" t="s">
        <v>61</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3.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62</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63</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64</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64</v>
      </c>
      <c r="IC13" s="38" t="s">
        <v>34</v>
      </c>
      <c r="IE13" s="39"/>
      <c r="IF13" s="39" t="s">
        <v>35</v>
      </c>
      <c r="IG13" s="39" t="s">
        <v>36</v>
      </c>
      <c r="IH13" s="39">
        <v>10</v>
      </c>
      <c r="II13" s="39" t="s">
        <v>37</v>
      </c>
    </row>
    <row r="14" spans="1:243" s="38" customFormat="1" ht="72" customHeight="1">
      <c r="A14" s="22">
        <v>1</v>
      </c>
      <c r="B14" s="86" t="s">
        <v>69</v>
      </c>
      <c r="C14" s="24" t="s">
        <v>38</v>
      </c>
      <c r="D14" s="75">
        <v>137</v>
      </c>
      <c r="E14" s="76" t="s">
        <v>80</v>
      </c>
      <c r="F14" s="75">
        <v>39</v>
      </c>
      <c r="G14" s="41"/>
      <c r="H14" s="42"/>
      <c r="I14" s="40" t="s">
        <v>40</v>
      </c>
      <c r="J14" s="43">
        <f aca="true" t="shared" si="0" ref="J14:J24">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5343</v>
      </c>
      <c r="BB14" s="48">
        <f aca="true" t="shared" si="2" ref="BB14:BB24">BA14+SUM(N14:AZ14)</f>
        <v>5343</v>
      </c>
      <c r="BC14" s="37" t="str">
        <f aca="true" t="shared" si="3" ref="BC14:BC24">SpellNumber(L14,BB14)</f>
        <v>INR  Five Thousand Three Hundred &amp; Forty Three  Only</v>
      </c>
      <c r="IA14" s="38">
        <v>1</v>
      </c>
      <c r="IB14" s="74" t="s">
        <v>85</v>
      </c>
      <c r="IC14" s="38" t="s">
        <v>38</v>
      </c>
      <c r="ID14" s="38">
        <v>137</v>
      </c>
      <c r="IE14" s="39" t="s">
        <v>80</v>
      </c>
      <c r="IF14" s="39" t="s">
        <v>42</v>
      </c>
      <c r="IG14" s="39" t="s">
        <v>36</v>
      </c>
      <c r="IH14" s="39">
        <v>123.223</v>
      </c>
      <c r="II14" s="39" t="s">
        <v>39</v>
      </c>
    </row>
    <row r="15" spans="1:243" s="38" customFormat="1" ht="71.25" customHeight="1">
      <c r="A15" s="22">
        <v>2</v>
      </c>
      <c r="B15" s="87" t="s">
        <v>70</v>
      </c>
      <c r="C15" s="24" t="s">
        <v>43</v>
      </c>
      <c r="D15" s="75">
        <v>47</v>
      </c>
      <c r="E15" s="76" t="s">
        <v>65</v>
      </c>
      <c r="F15" s="75">
        <v>1737.45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81660.15</v>
      </c>
      <c r="BB15" s="48">
        <f t="shared" si="2"/>
        <v>81660.15</v>
      </c>
      <c r="BC15" s="37" t="str">
        <f t="shared" si="3"/>
        <v>INR  Eighty One Thousand Six Hundred &amp; Sixty  and Paise Fifteen Only</v>
      </c>
      <c r="IA15" s="38">
        <v>2</v>
      </c>
      <c r="IB15" s="74" t="s">
        <v>70</v>
      </c>
      <c r="IC15" s="38" t="s">
        <v>43</v>
      </c>
      <c r="ID15" s="38">
        <v>47</v>
      </c>
      <c r="IE15" s="39" t="s">
        <v>65</v>
      </c>
      <c r="IF15" s="39" t="s">
        <v>44</v>
      </c>
      <c r="IG15" s="39" t="s">
        <v>45</v>
      </c>
      <c r="IH15" s="39">
        <v>213</v>
      </c>
      <c r="II15" s="39" t="s">
        <v>39</v>
      </c>
    </row>
    <row r="16" spans="1:243" s="38" customFormat="1" ht="33" customHeight="1">
      <c r="A16" s="22">
        <v>3</v>
      </c>
      <c r="B16" s="88" t="s">
        <v>71</v>
      </c>
      <c r="C16" s="24" t="s">
        <v>46</v>
      </c>
      <c r="D16" s="75">
        <v>2291</v>
      </c>
      <c r="E16" s="76" t="s">
        <v>80</v>
      </c>
      <c r="F16" s="75">
        <v>1531.85</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3509468.35</v>
      </c>
      <c r="BB16" s="48">
        <f t="shared" si="2"/>
        <v>3509468.35</v>
      </c>
      <c r="BC16" s="37" t="str">
        <f t="shared" si="3"/>
        <v>INR  Thirty Five Lakh Nine Thousand Four Hundred &amp; Sixty Eight  and Paise Thirty Five Only</v>
      </c>
      <c r="IA16" s="38">
        <v>3</v>
      </c>
      <c r="IB16" s="74" t="s">
        <v>86</v>
      </c>
      <c r="IC16" s="38" t="s">
        <v>46</v>
      </c>
      <c r="ID16" s="38">
        <v>2291</v>
      </c>
      <c r="IE16" s="39" t="s">
        <v>80</v>
      </c>
      <c r="IF16" s="39" t="s">
        <v>35</v>
      </c>
      <c r="IG16" s="39" t="s">
        <v>47</v>
      </c>
      <c r="IH16" s="39">
        <v>10</v>
      </c>
      <c r="II16" s="39" t="s">
        <v>39</v>
      </c>
    </row>
    <row r="17" spans="1:243" s="38" customFormat="1" ht="40.5" customHeight="1">
      <c r="A17" s="22">
        <v>4</v>
      </c>
      <c r="B17" s="88" t="s">
        <v>72</v>
      </c>
      <c r="C17" s="24" t="s">
        <v>48</v>
      </c>
      <c r="D17" s="75">
        <v>228</v>
      </c>
      <c r="E17" s="76" t="s">
        <v>80</v>
      </c>
      <c r="F17" s="75">
        <v>1810.05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412691.4</v>
      </c>
      <c r="BB17" s="48">
        <f t="shared" si="2"/>
        <v>412691.4</v>
      </c>
      <c r="BC17" s="37" t="str">
        <f t="shared" si="3"/>
        <v>INR  Four Lakh Twelve Thousand Six Hundred &amp; Ninety One  and Paise Forty Only</v>
      </c>
      <c r="IA17" s="38">
        <v>4</v>
      </c>
      <c r="IB17" s="74" t="s">
        <v>87</v>
      </c>
      <c r="IC17" s="38" t="s">
        <v>48</v>
      </c>
      <c r="ID17" s="38">
        <v>228</v>
      </c>
      <c r="IE17" s="39" t="s">
        <v>80</v>
      </c>
      <c r="IF17" s="39" t="s">
        <v>49</v>
      </c>
      <c r="IG17" s="39" t="s">
        <v>50</v>
      </c>
      <c r="IH17" s="39">
        <v>10</v>
      </c>
      <c r="II17" s="39" t="s">
        <v>39</v>
      </c>
    </row>
    <row r="18" spans="1:243" s="38" customFormat="1" ht="30" customHeight="1">
      <c r="A18" s="22">
        <v>5</v>
      </c>
      <c r="B18" s="88" t="s">
        <v>73</v>
      </c>
      <c r="C18" s="24" t="s">
        <v>51</v>
      </c>
      <c r="D18" s="75">
        <v>760</v>
      </c>
      <c r="E18" s="77" t="s">
        <v>81</v>
      </c>
      <c r="F18" s="75">
        <v>148.1</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112556</v>
      </c>
      <c r="BB18" s="48">
        <f t="shared" si="2"/>
        <v>112556</v>
      </c>
      <c r="BC18" s="37" t="str">
        <f t="shared" si="3"/>
        <v>INR  One Lakh Twelve Thousand Five Hundred &amp; Fifty Six  Only</v>
      </c>
      <c r="IA18" s="38">
        <v>5</v>
      </c>
      <c r="IB18" s="74" t="s">
        <v>88</v>
      </c>
      <c r="IC18" s="38" t="s">
        <v>51</v>
      </c>
      <c r="ID18" s="38">
        <v>760</v>
      </c>
      <c r="IE18" s="39" t="s">
        <v>81</v>
      </c>
      <c r="IF18" s="39" t="s">
        <v>42</v>
      </c>
      <c r="IG18" s="39" t="s">
        <v>36</v>
      </c>
      <c r="IH18" s="39">
        <v>123.223</v>
      </c>
      <c r="II18" s="39" t="s">
        <v>39</v>
      </c>
    </row>
    <row r="19" spans="1:243" s="38" customFormat="1" ht="30.75" customHeight="1">
      <c r="A19" s="22">
        <v>6</v>
      </c>
      <c r="B19" s="89" t="s">
        <v>74</v>
      </c>
      <c r="C19" s="24" t="s">
        <v>52</v>
      </c>
      <c r="D19" s="75">
        <v>455</v>
      </c>
      <c r="E19" s="76" t="s">
        <v>80</v>
      </c>
      <c r="F19" s="75">
        <v>18.25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8303.75</v>
      </c>
      <c r="BB19" s="48">
        <f t="shared" si="2"/>
        <v>8303.75</v>
      </c>
      <c r="BC19" s="37" t="str">
        <f t="shared" si="3"/>
        <v>INR  Eight Thousand Three Hundred &amp; Three  and Paise Seventy Five Only</v>
      </c>
      <c r="IA19" s="38">
        <v>6</v>
      </c>
      <c r="IB19" s="74" t="s">
        <v>89</v>
      </c>
      <c r="IC19" s="38" t="s">
        <v>52</v>
      </c>
      <c r="ID19" s="38">
        <v>455</v>
      </c>
      <c r="IE19" s="39" t="s">
        <v>80</v>
      </c>
      <c r="IF19" s="39" t="s">
        <v>44</v>
      </c>
      <c r="IG19" s="39" t="s">
        <v>45</v>
      </c>
      <c r="IH19" s="39">
        <v>213</v>
      </c>
      <c r="II19" s="39" t="s">
        <v>39</v>
      </c>
    </row>
    <row r="20" spans="1:243" s="38" customFormat="1" ht="60" customHeight="1">
      <c r="A20" s="22">
        <v>7</v>
      </c>
      <c r="B20" s="88" t="s">
        <v>75</v>
      </c>
      <c r="C20" s="24" t="s">
        <v>53</v>
      </c>
      <c r="D20" s="75">
        <v>410</v>
      </c>
      <c r="E20" s="77" t="s">
        <v>80</v>
      </c>
      <c r="F20" s="75">
        <v>115.15</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47211.5</v>
      </c>
      <c r="BB20" s="48">
        <f t="shared" si="2"/>
        <v>47211.5</v>
      </c>
      <c r="BC20" s="37" t="str">
        <f t="shared" si="3"/>
        <v>INR  Forty Seven Thousand Two Hundred &amp; Eleven  and Paise Fifty Only</v>
      </c>
      <c r="IA20" s="38">
        <v>7</v>
      </c>
      <c r="IB20" s="74" t="s">
        <v>90</v>
      </c>
      <c r="IC20" s="38" t="s">
        <v>53</v>
      </c>
      <c r="ID20" s="38">
        <v>410</v>
      </c>
      <c r="IE20" s="39" t="s">
        <v>80</v>
      </c>
      <c r="IF20" s="39" t="s">
        <v>35</v>
      </c>
      <c r="IG20" s="39" t="s">
        <v>47</v>
      </c>
      <c r="IH20" s="39">
        <v>10</v>
      </c>
      <c r="II20" s="39" t="s">
        <v>39</v>
      </c>
    </row>
    <row r="21" spans="1:243" s="38" customFormat="1" ht="57" customHeight="1">
      <c r="A21" s="22">
        <v>8</v>
      </c>
      <c r="B21" s="89" t="s">
        <v>76</v>
      </c>
      <c r="C21" s="24" t="s">
        <v>54</v>
      </c>
      <c r="D21" s="75">
        <v>410</v>
      </c>
      <c r="E21" s="77" t="s">
        <v>80</v>
      </c>
      <c r="F21" s="75">
        <v>153.45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62914.5</v>
      </c>
      <c r="BB21" s="48">
        <f t="shared" si="2"/>
        <v>62914.5</v>
      </c>
      <c r="BC21" s="37" t="str">
        <f t="shared" si="3"/>
        <v>INR  Sixty Two Thousand Nine Hundred &amp; Fourteen  and Paise Fifty Only</v>
      </c>
      <c r="IA21" s="38">
        <v>8</v>
      </c>
      <c r="IB21" s="74" t="s">
        <v>91</v>
      </c>
      <c r="IC21" s="38" t="s">
        <v>54</v>
      </c>
      <c r="ID21" s="38">
        <v>410</v>
      </c>
      <c r="IE21" s="39" t="s">
        <v>80</v>
      </c>
      <c r="IF21" s="39" t="s">
        <v>49</v>
      </c>
      <c r="IG21" s="39" t="s">
        <v>50</v>
      </c>
      <c r="IH21" s="39">
        <v>10</v>
      </c>
      <c r="II21" s="39" t="s">
        <v>39</v>
      </c>
    </row>
    <row r="22" spans="1:243" s="38" customFormat="1" ht="51" customHeight="1">
      <c r="A22" s="22">
        <v>9</v>
      </c>
      <c r="B22" s="90" t="s">
        <v>77</v>
      </c>
      <c r="C22" s="24" t="s">
        <v>55</v>
      </c>
      <c r="D22" s="75">
        <v>634</v>
      </c>
      <c r="E22" s="77" t="s">
        <v>80</v>
      </c>
      <c r="F22" s="75">
        <v>54.3</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34426.2</v>
      </c>
      <c r="BB22" s="48">
        <f t="shared" si="2"/>
        <v>34426.2</v>
      </c>
      <c r="BC22" s="37" t="str">
        <f t="shared" si="3"/>
        <v>INR  Thirty Four Thousand Four Hundred &amp; Twenty Six  and Paise Twenty Only</v>
      </c>
      <c r="IA22" s="38">
        <v>9</v>
      </c>
      <c r="IB22" s="74" t="s">
        <v>77</v>
      </c>
      <c r="IC22" s="38" t="s">
        <v>55</v>
      </c>
      <c r="ID22" s="38">
        <v>634</v>
      </c>
      <c r="IE22" s="39" t="s">
        <v>80</v>
      </c>
      <c r="IF22" s="39" t="s">
        <v>42</v>
      </c>
      <c r="IG22" s="39" t="s">
        <v>36</v>
      </c>
      <c r="IH22" s="39">
        <v>123.223</v>
      </c>
      <c r="II22" s="39" t="s">
        <v>39</v>
      </c>
    </row>
    <row r="23" spans="1:243" s="38" customFormat="1" ht="49.5" customHeight="1">
      <c r="A23" s="22">
        <v>10</v>
      </c>
      <c r="B23" s="87" t="s">
        <v>78</v>
      </c>
      <c r="C23" s="24" t="s">
        <v>56</v>
      </c>
      <c r="D23" s="75">
        <v>291.6</v>
      </c>
      <c r="E23" s="77" t="s">
        <v>80</v>
      </c>
      <c r="F23" s="75">
        <v>79.95</v>
      </c>
      <c r="G23" s="41"/>
      <c r="H23" s="41"/>
      <c r="I23" s="40" t="s">
        <v>40</v>
      </c>
      <c r="J23" s="43">
        <f t="shared" si="0"/>
        <v>1</v>
      </c>
      <c r="K23" s="44" t="s">
        <v>41</v>
      </c>
      <c r="L23" s="44" t="s">
        <v>4</v>
      </c>
      <c r="M23" s="71"/>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23313.42</v>
      </c>
      <c r="BB23" s="48">
        <f t="shared" si="2"/>
        <v>23313.42</v>
      </c>
      <c r="BC23" s="37" t="str">
        <f t="shared" si="3"/>
        <v>INR  Twenty Three Thousand Three Hundred &amp; Thirteen  and Paise Forty Two Only</v>
      </c>
      <c r="IA23" s="38">
        <v>10</v>
      </c>
      <c r="IB23" s="74" t="s">
        <v>92</v>
      </c>
      <c r="IC23" s="38" t="s">
        <v>56</v>
      </c>
      <c r="ID23" s="38">
        <v>291.6</v>
      </c>
      <c r="IE23" s="39" t="s">
        <v>80</v>
      </c>
      <c r="IF23" s="39" t="s">
        <v>44</v>
      </c>
      <c r="IG23" s="39" t="s">
        <v>45</v>
      </c>
      <c r="IH23" s="39">
        <v>213</v>
      </c>
      <c r="II23" s="39" t="s">
        <v>39</v>
      </c>
    </row>
    <row r="24" spans="1:243" s="38" customFormat="1" ht="48" customHeight="1">
      <c r="A24" s="22">
        <v>11</v>
      </c>
      <c r="B24" s="91" t="s">
        <v>79</v>
      </c>
      <c r="C24" s="24" t="s">
        <v>57</v>
      </c>
      <c r="D24" s="75">
        <v>47</v>
      </c>
      <c r="E24" s="77" t="s">
        <v>82</v>
      </c>
      <c r="F24" s="75">
        <v>138.85</v>
      </c>
      <c r="G24" s="41"/>
      <c r="H24" s="41"/>
      <c r="I24" s="40" t="s">
        <v>40</v>
      </c>
      <c r="J24" s="43">
        <f t="shared" si="0"/>
        <v>1</v>
      </c>
      <c r="K24" s="44" t="s">
        <v>41</v>
      </c>
      <c r="L24" s="44" t="s">
        <v>4</v>
      </c>
      <c r="M24" s="71"/>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6525.95</v>
      </c>
      <c r="BB24" s="48">
        <f t="shared" si="2"/>
        <v>6525.95</v>
      </c>
      <c r="BC24" s="37" t="str">
        <f t="shared" si="3"/>
        <v>INR  Six Thousand Five Hundred &amp; Twenty Five  and Paise Ninety Five Only</v>
      </c>
      <c r="IA24" s="38">
        <v>11</v>
      </c>
      <c r="IB24" s="74" t="s">
        <v>93</v>
      </c>
      <c r="IC24" s="38" t="s">
        <v>57</v>
      </c>
      <c r="ID24" s="38">
        <v>47</v>
      </c>
      <c r="IE24" s="39" t="s">
        <v>82</v>
      </c>
      <c r="IF24" s="39" t="s">
        <v>35</v>
      </c>
      <c r="IG24" s="39" t="s">
        <v>47</v>
      </c>
      <c r="IH24" s="39">
        <v>10</v>
      </c>
      <c r="II24" s="39" t="s">
        <v>39</v>
      </c>
    </row>
    <row r="25" spans="1:243" s="38" customFormat="1" ht="48" customHeight="1">
      <c r="A25" s="50" t="s">
        <v>66</v>
      </c>
      <c r="B25" s="51"/>
      <c r="C25" s="52"/>
      <c r="D25" s="53"/>
      <c r="E25" s="53"/>
      <c r="F25" s="53"/>
      <c r="G25" s="53"/>
      <c r="H25" s="54"/>
      <c r="I25" s="54"/>
      <c r="J25" s="54"/>
      <c r="K25" s="54"/>
      <c r="L25" s="55"/>
      <c r="BA25" s="56">
        <f>SUM(BA13:BA24)</f>
        <v>4304414.22</v>
      </c>
      <c r="BB25" s="57">
        <f>SUM(BB13:BB24)</f>
        <v>4304414.22</v>
      </c>
      <c r="BC25" s="37" t="str">
        <f>SpellNumber($E$2,BB25)</f>
        <v>INR  Forty Three Lakh Four Thousand Four Hundred &amp; Fourteen  and Paise Twenty Two Only</v>
      </c>
      <c r="IE25" s="39">
        <v>4</v>
      </c>
      <c r="IF25" s="39" t="s">
        <v>44</v>
      </c>
      <c r="IG25" s="39" t="s">
        <v>58</v>
      </c>
      <c r="IH25" s="39">
        <v>10</v>
      </c>
      <c r="II25" s="39" t="s">
        <v>39</v>
      </c>
    </row>
    <row r="26" spans="1:243" s="66" customFormat="1" ht="18">
      <c r="A26" s="51" t="s">
        <v>67</v>
      </c>
      <c r="B26" s="58"/>
      <c r="C26" s="59"/>
      <c r="D26" s="60"/>
      <c r="E26" s="72" t="s">
        <v>60</v>
      </c>
      <c r="F26" s="73"/>
      <c r="G26" s="61"/>
      <c r="H26" s="62"/>
      <c r="I26" s="62"/>
      <c r="J26" s="62"/>
      <c r="K26" s="63"/>
      <c r="L26" s="64"/>
      <c r="M26" s="65"/>
      <c r="O26" s="38"/>
      <c r="P26" s="38"/>
      <c r="Q26" s="38"/>
      <c r="R26" s="38"/>
      <c r="S26" s="38"/>
      <c r="BA26" s="67">
        <f>IF(ISBLANK(F26),0,IF(E26="Excess (+)",ROUND(BA25+(BA25*F26),2),IF(E26="Less (-)",ROUND(BA25+(BA25*F26*(-1)),2),IF(E26="At Par",BA25,0))))</f>
        <v>0</v>
      </c>
      <c r="BB26" s="68">
        <f>ROUND(BA26,0)</f>
        <v>0</v>
      </c>
      <c r="BC26" s="37" t="str">
        <f>SpellNumber($E$2,BB26)</f>
        <v>INR Zero Only</v>
      </c>
      <c r="IE26" s="69"/>
      <c r="IF26" s="69"/>
      <c r="IG26" s="69"/>
      <c r="IH26" s="69"/>
      <c r="II26" s="69"/>
    </row>
    <row r="27" spans="1:243" s="66" customFormat="1" ht="18">
      <c r="A27" s="50" t="s">
        <v>68</v>
      </c>
      <c r="B27" s="50"/>
      <c r="C27" s="79" t="str">
        <f>SpellNumber($E$2,BB26)</f>
        <v>INR Zero Only</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IE27" s="69"/>
      <c r="IF27" s="69"/>
      <c r="IG27" s="69"/>
      <c r="IH27" s="69"/>
      <c r="II27" s="69"/>
    </row>
    <row r="29" ht="15"/>
  </sheetData>
  <sheetProtection password="EEC8" sheet="1"/>
  <mergeCells count="8">
    <mergeCell ref="A9:BC9"/>
    <mergeCell ref="C27:BC27"/>
    <mergeCell ref="A1:L1"/>
    <mergeCell ref="A4:BC4"/>
    <mergeCell ref="A5:BC5"/>
    <mergeCell ref="A6:BC6"/>
    <mergeCell ref="A7:BC7"/>
    <mergeCell ref="B8:BC8"/>
  </mergeCells>
  <dataValidations count="20">
    <dataValidation type="list" allowBlank="1" showErrorMessage="1" sqref="E2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VAT charges in Rupees for this item. " errorTitle="Invaid Entry" error="Only Numeric Values are allowed. " sqref="M14:M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
      <formula1>IF(E26="Select",-1,IF(E26="At Par",0,0))</formula1>
      <formula2>IF(E26="Select",-1,IF(E26="At Par",0,0.99))</formula2>
    </dataValidation>
    <dataValidation type="list" allowBlank="1" showErrorMessage="1" sqref="K13:K24">
      <formula1>"Partial Conversion,Full Conversion"</formula1>
      <formula2>0</formula2>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allowBlank="1" showInputMessage="1" showErrorMessage="1" promptTitle="Units" prompt="Please enter Units in text" sqref="E13:E24">
      <formula1>0</formula1>
      <formula2>0</formula2>
    </dataValidation>
    <dataValidation type="decimal" allowBlank="1" showInputMessage="1" showErrorMessage="1" promptTitle="Quantity" prompt="Please enter the Quantity for this item. " errorTitle="Invalid Entry" error="Only Numeric Values are allowed. " sqref="D13:D24 F13:F24">
      <formula1>0</formula1>
      <formula2>999999999999999</formula2>
    </dataValidation>
    <dataValidation type="list" allowBlank="1" showInputMessage="1" showErrorMessage="1" sqref="L13 L14 L15 L16 L17 L18 L19 L20 L21 L22 L24 L23">
      <formula1>"INR"</formula1>
    </dataValidation>
    <dataValidation type="decimal" allowBlank="1" showErrorMessage="1" errorTitle="Invalid Entry" error="Only Numeric Values are allowed. " sqref="A13:A2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59</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2023-05-25T09:45:46Z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