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5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<sst xmlns="http://schemas.openxmlformats.org/spreadsheetml/2006/main" count="1088" uniqueCount="292">
  <si>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</si>
  <si>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</si>
  <si>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</si>
  <si>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</si>
  <si>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</si>
  <si>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</si>
  <si>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</si>
  <si>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</si>
  <si>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</si>
  <si>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</si>
  <si>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</si>
  <si>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</si>
  <si>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</si>
  <si>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</si>
  <si>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</si>
  <si>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</si>
  <si>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</si>
  <si>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</si>
  <si>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</si>
  <si>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</si>
  <si>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</si>
  <si>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</si>
  <si>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</si>
  <si>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</si>
  <si>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</si>
  <si>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</si>
  <si>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</si>
  <si>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</si>
  <si>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</si>
  <si>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</si>
  <si>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</si>
  <si>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</si>
  <si>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</si>
  <si>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</si>
  <si>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</si>
  <si>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</si>
  <si>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</si>
  <si>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</si>
  <si>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</si>
  <si>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</si>
  <si>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</si>
  <si>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</si>
  <si>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</si>
  <si>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</si>
  <si>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</si>
  <si>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</si>
  <si>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</si>
  <si>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</si>
  <si>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</si>
  <si>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</si>
  <si>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</si>
  <si>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</si>
  <si>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</si>
  <si>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</si>
  <si>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</si>
  <si>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</si>
  <si>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</si>
  <si>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</si>
  <si>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</si>
  <si>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</si>
  <si>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</si>
  <si>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</si>
  <si>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</si>
  <si>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</si>
  <si>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</si>
  <si>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</si>
  <si>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</si>
  <si>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</si>
  <si>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</si>
  <si>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</si>
  <si>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</si>
  <si>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</si>
  <si>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</si>
  <si>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</si>
  <si>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</si>
  <si>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</si>
  <si>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</si>
  <si>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</si>
  <si>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</si>
  <si>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</si>
  <si>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</si>
  <si>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</si>
  <si>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</si>
  <si>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</si>
  <si>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</si>
  <si>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</si>
  <si>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</si>
  <si>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</si>
  <si>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</si>
  <si>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</si>
  <si>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</si>
  <si>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</si>
  <si>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</si>
  <si>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</si>
  <si>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</si>
  <si>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</si>
  <si>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</si>
  <si>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</si>
  <si>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</si>
  <si>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</si>
  <si>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</si>
  <si>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</si>
  <si>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</si>
  <si>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</si>
  <si>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</si>
  <si>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</si>
  <si>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</si>
  <si>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</si>
  <si>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</si>
  <si>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</si>
  <si>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</si>
  <si>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</si>
  <si>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</si>
  <si>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</si>
  <si>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</si>
  <si>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</si>
  <si>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</si>
  <si>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</si>
  <si>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</si>
  <si>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</si>
  <si>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</si>
  <si>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</si>
  <si>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</si>
  <si>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</si>
  <si>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</si>
  <si>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</si>
  <si>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</si>
  <si>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</si>
  <si>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</si>
  <si>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</si>
  <si>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r>
      <rPr>
        <sz val="11"/>
        <rFont val="Times New Roman"/>
        <family val="1"/>
      </rPr>
      <t>Surface dressing of the ground including removing vegetation and inequalities not exceeding 15 cm deep and disposal of rubbish, lead up to 50 m and lift up to 1.5 m. All kinds of soil</t>
    </r>
    <r>
      <rPr>
        <b/>
        <sz val="11"/>
        <rFont val="Times New Roman"/>
        <family val="1"/>
      </rPr>
      <t xml:space="preserve"> (2.28.1)</t>
    </r>
  </si>
  <si>
    <r>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t>
    </r>
    <r>
      <rPr>
        <b/>
        <sz val="11"/>
        <rFont val="Times New Roman"/>
        <family val="1"/>
      </rPr>
      <t>(2.8.1)</t>
    </r>
  </si>
  <si>
    <r>
      <t xml:space="preserve">Providing and laying in position cement concrete of specified grade excluding the cost of centering and shuttering - All work upto plinth level  1:4:8 (1 Cement : 4 coarse sand : 8 graded stone  aggregate 40 mm nominal size) </t>
    </r>
    <r>
      <rPr>
        <b/>
        <sz val="11"/>
        <rFont val="Times New Roman"/>
        <family val="1"/>
      </rPr>
      <t>(4.1.8)</t>
    </r>
  </si>
  <si>
    <r>
      <t>Providing and laying in position specified grade of reinforced cement concrete excluding the cost of centering, shuttering, finishing and reinforcement - All work upto plinth level 1:1.5:3 (1 Cement : 1.5 coarse sand : 3 graded stone aggregate 20 mm nominal size)</t>
    </r>
    <r>
      <rPr>
        <b/>
        <sz val="11"/>
        <rFont val="Times New Roman"/>
        <family val="1"/>
      </rPr>
      <t xml:space="preserve"> (5.1.2)</t>
    </r>
  </si>
  <si>
    <r>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t>
    </r>
    <r>
      <rPr>
        <b/>
        <sz val="11"/>
        <rFont val="Times New Roman"/>
        <family val="1"/>
      </rPr>
      <t xml:space="preserve"> (5.3)</t>
    </r>
  </si>
  <si>
    <r>
      <t xml:space="preserve"> Centering and shuttering including strutting, propping etc. and removal of form for : 
Foundations, footings, bases of columns, etc. for mass concrete </t>
    </r>
    <r>
      <rPr>
        <b/>
        <sz val="11"/>
        <rFont val="Times New Roman"/>
        <family val="1"/>
      </rPr>
      <t>(5.9.1)</t>
    </r>
  </si>
  <si>
    <r>
      <t xml:space="preserve">Suspended floors, roofs, landings, balconies and access platform </t>
    </r>
    <r>
      <rPr>
        <b/>
        <sz val="11"/>
        <rFont val="Times New Roman"/>
        <family val="1"/>
      </rPr>
      <t>(5.9.3)</t>
    </r>
  </si>
  <si>
    <r>
      <t xml:space="preserve">Lintels, beams, plinth beams, girders, bressumers and cantilevers </t>
    </r>
    <r>
      <rPr>
        <b/>
        <sz val="11"/>
        <rFont val="Times New Roman"/>
        <family val="1"/>
      </rPr>
      <t>(5.9.5)</t>
    </r>
  </si>
  <si>
    <r>
      <t xml:space="preserve">Columns, Pillars, Piers, Abutments, Posts and Struts </t>
    </r>
    <r>
      <rPr>
        <b/>
        <sz val="11"/>
        <rFont val="Times New Roman"/>
        <family val="1"/>
      </rPr>
      <t>(5.9.6)</t>
    </r>
  </si>
  <si>
    <r>
      <t xml:space="preserve">Weather shade, Chajjas, corbels etc., including edges </t>
    </r>
    <r>
      <rPr>
        <b/>
        <sz val="11"/>
        <rFont val="Times New Roman"/>
        <family val="1"/>
      </rPr>
      <t>(5.9.19)</t>
    </r>
  </si>
  <si>
    <r>
      <t xml:space="preserve">Steel reinforcement for R.C.C. work including straightening, cutting, bending, placing in position and binding all complete upto plinth level.  Thermo-Mechanically Treated bars </t>
    </r>
    <r>
      <rPr>
        <b/>
        <sz val="11"/>
        <rFont val="Times New Roman"/>
        <family val="1"/>
      </rPr>
      <t>(5.22A.6)</t>
    </r>
  </si>
  <si>
    <r>
      <t xml:space="preserve">Brick work with common burnt clay F.P.S. (non modular) bricks of class designation 7.5 in foundation and plinth in: Cement mortar 1:6 (1 cement : 6 coarse sand)  </t>
    </r>
    <r>
      <rPr>
        <b/>
        <sz val="11"/>
        <rFont val="Times New Roman"/>
        <family val="1"/>
      </rPr>
      <t>(6.1.2)</t>
    </r>
  </si>
  <si>
    <r>
      <t xml:space="preserve">Brick work with common burnt clay F.P.S. (non modular) bricks of class designation 7.5 in superstructure above plinth level up to floor V level in all shapes and sizes in : Cement mortar 1:6 (1 cement : 6 coarse sand)  </t>
    </r>
    <r>
      <rPr>
        <b/>
        <sz val="11"/>
        <rFont val="Times New Roman"/>
        <family val="1"/>
      </rPr>
      <t>(6.4.2)</t>
    </r>
  </si>
  <si>
    <r>
      <t xml:space="preserve">Half brick masonry with common burnt clay F.P.S. (non modular) bricks of class designation 7.5 in foundations and plinth in : cement mortar 1:4 (1 cement : 4 coarse sand) </t>
    </r>
    <r>
      <rPr>
        <b/>
        <sz val="11"/>
        <rFont val="Times New Roman"/>
        <family val="1"/>
      </rPr>
      <t>(6.12.2)</t>
    </r>
  </si>
  <si>
    <r>
      <t>Filling available excavated earth (excluding rock) in trenches, plinth, sides of foundations etc. in layers not exceeding 20cm in depth: consolidating each deposited layer by ramming and watering , lead up to 50m and lift up to 1.5m</t>
    </r>
    <r>
      <rPr>
        <b/>
        <sz val="11"/>
        <rFont val="Times New Roman"/>
        <family val="1"/>
      </rPr>
      <t>.(2.25)</t>
    </r>
  </si>
  <si>
    <r>
      <t xml:space="preserve"> 15 mm cement plaster on rough side of single or half brick wall of mix :  1:6 (1 cement: 6 coarse sand) </t>
    </r>
    <r>
      <rPr>
        <b/>
        <sz val="11"/>
        <rFont val="Times New Roman"/>
        <family val="1"/>
      </rPr>
      <t xml:space="preserve"> (13.5.2)</t>
    </r>
  </si>
  <si>
    <r>
      <t xml:space="preserve">  12 mm cement plaster of mix :  1:6 (1 cement: 6 coarse sand) </t>
    </r>
    <r>
      <rPr>
        <b/>
        <sz val="11"/>
        <rFont val="Times New Roman"/>
        <family val="1"/>
      </rPr>
      <t xml:space="preserve"> (13.4.2)</t>
    </r>
  </si>
  <si>
    <r>
      <t xml:space="preserve">Finishing walls with Acrylic Smooth exterior paint of required shade : New work (Two or more coat applied @ 1.67 ltr/10 sqm over and including priming coat of exterior primer applied @ 2.20 kg/ 10 sqm)  </t>
    </r>
    <r>
      <rPr>
        <b/>
        <sz val="11"/>
        <rFont val="Times New Roman"/>
        <family val="1"/>
      </rPr>
      <t xml:space="preserve"> (13.46.1)</t>
    </r>
  </si>
  <si>
    <r>
      <t xml:space="preserve">  Providing and applying white cement based putty of average thickness 1 mm, of approved brand and manufacturer, over the plastered wall surface to prepare the surface even and smooth complete. </t>
    </r>
    <r>
      <rPr>
        <b/>
        <sz val="11"/>
        <rFont val="Times New Roman"/>
        <family val="1"/>
      </rPr>
      <t>(13.80)</t>
    </r>
  </si>
  <si>
    <r>
      <t xml:space="preserve">Distempering with oil bound washable distemper of approved brand and manufacture to give an even shade : New work (two or more coats) over and including water tinnable priming coat with cement primer  </t>
    </r>
    <r>
      <rPr>
        <b/>
        <sz val="11"/>
        <rFont val="Times New Roman"/>
        <family val="1"/>
      </rPr>
      <t xml:space="preserve"> (13.41.1)</t>
    </r>
  </si>
  <si>
    <r>
      <t xml:space="preserve">Making plinth protection 50 mm thick of cement concrete 1:3:6 (1 cement: 3 coarse sand : 6 graded stone aggregate 20 mm nominal size) over 75mm thick bed of dry brick ballast 40 mm nominal size, well rammed and consolidated and grouted with fine sand, including  finishing the top smooth. </t>
    </r>
    <r>
      <rPr>
        <b/>
        <sz val="11"/>
        <rFont val="Times New Roman"/>
        <family val="1"/>
      </rPr>
      <t>(4.17)</t>
    </r>
  </si>
  <si>
    <r>
      <t xml:space="preserve"> 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t>
    </r>
    <r>
      <rPr>
        <b/>
        <sz val="11"/>
        <rFont val="Times New Roman"/>
        <family val="1"/>
      </rPr>
      <t>(11.5)</t>
    </r>
  </si>
  <si>
    <r>
      <t xml:space="preserve">Providing and laying water proofing treatment on roofs of slabs by applying cement slurry mixed with water proofing cement compound consisting of applying: (a) after surface preparation, first layer of slurry of cement @ 0.488 kg/sqm mixed with water proofing cement compound @ 0.253 kg/sqm. (b) laying second layer of Fibre glass cloth when the first layer is still green. Overlaps of joints of fibre cloth should not be less than 10 cm. (c) third layer of 1.5 mm thickness consisting of slurry of cement @ 1.289 kg/sqm mixed with water proofing cement compound @ 0.670 kg/sqm and coarse sand @ 1.289 kg/sqm. This will be allowed to air cure for 4 hours followed by water curing for 48 hours. The entire treatment will be taken upto 30 cm on parapet wall and tucked into groove in parapet all around. (d) fourth and final layer of brick tiling with cement mortar (which will be paid for separately.For the purpose of measurement the entire treated surface will be measured. </t>
    </r>
    <r>
      <rPr>
        <b/>
        <sz val="11"/>
        <rFont val="Times New Roman"/>
        <family val="1"/>
      </rPr>
      <t xml:space="preserve"> (22.6)</t>
    </r>
  </si>
  <si>
    <t xml:space="preserve">  Providing and fixing G.I. pipes complete with G.I. fittings and clamps, i/c cutting and making good the walls etc.Internal work - Exposed on wall
15 mm dia nominal bore   (18.10.1)
</t>
  </si>
  <si>
    <r>
      <t xml:space="preserve">25 mm dia nominal bore  </t>
    </r>
    <r>
      <rPr>
        <b/>
        <sz val="11"/>
        <rFont val="Times New Roman"/>
        <family val="1"/>
      </rPr>
      <t>(18.10.3)</t>
    </r>
  </si>
  <si>
    <r>
      <t xml:space="preserve">Providing and fixing C.P. brass bib cock of approved quality conforming to IS:8931 : 15 mm nominal bore </t>
    </r>
    <r>
      <rPr>
        <b/>
        <sz val="11"/>
        <rFont val="Times New Roman"/>
        <family val="1"/>
      </rPr>
      <t>(18.49.1)</t>
    </r>
  </si>
  <si>
    <r>
      <t xml:space="preserve">Providing and fixing C.P. brass stop cock (concealed) of standard design and of approved make conforming to IS:8931. 15 mm nominal bore </t>
    </r>
    <r>
      <rPr>
        <b/>
        <sz val="11"/>
        <rFont val="Times New Roman"/>
        <family val="1"/>
      </rPr>
      <t>(18.52.1)</t>
    </r>
  </si>
  <si>
    <r>
      <t xml:space="preserve">Painting with synthetic enamel paint of approved brand and manufacture of required colour to give an even shade : Two or more coats on new work over an under coat of suitable shade with ordinary paint of approved brand and manufacture   </t>
    </r>
    <r>
      <rPr>
        <b/>
        <sz val="11"/>
        <rFont val="Times New Roman"/>
        <family val="1"/>
      </rPr>
      <t>(13.62.1)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</si>
  <si>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1"/>
        <rFont val="Times New Roman"/>
        <family val="1"/>
      </rPr>
      <t>(21.3.2)</t>
    </r>
  </si>
  <si>
    <r>
      <t xml:space="preserve">Providing and fixing M.S. grills of required pattern in frames of windows etc. with M.S. flats, square or round bars etc. including priming coat with approved steel primer all complete. Fixed to steel windows by welding </t>
    </r>
    <r>
      <rPr>
        <b/>
        <sz val="11"/>
        <rFont val="Times New Roman"/>
        <family val="1"/>
      </rPr>
      <t>(9.48.1)</t>
    </r>
  </si>
  <si>
    <r>
      <t xml:space="preserve">Providing and fixing on wall face unplasticised - Rigid PVC rain water pipes conforming to IS : 13592 Type A including jointing with seal ring conforming to  IS : 5382 leaving 10 mm gap for thermal expansion.  (i) Single socketed pipes 110 mm diameter </t>
    </r>
    <r>
      <rPr>
        <b/>
        <sz val="11"/>
        <rFont val="Times New Roman"/>
        <family val="1"/>
      </rPr>
      <t>(12.41.2)</t>
    </r>
  </si>
  <si>
    <t>Providing and fixing on wall face unplasticised - PVC moulded fittings/accessories for unplasticised - Rigid PVC rain water pipes conforming to IS : 13592  Type A including jointing with seal ring conforming to IS : 5382 leaving 10 mm gap for thermal expansion.
Bend  87.5°110 mm (12.42.5.2)</t>
  </si>
  <si>
    <r>
      <t xml:space="preserve">Shoe (Plain) 110 mm Shoe </t>
    </r>
    <r>
      <rPr>
        <b/>
        <sz val="11"/>
        <rFont val="Times New Roman"/>
        <family val="1"/>
      </rPr>
      <t>(12.42.6.2)</t>
    </r>
  </si>
  <si>
    <r>
      <t xml:space="preserve">Coupler 110 mm </t>
    </r>
    <r>
      <rPr>
        <b/>
        <sz val="11"/>
        <rFont val="Times New Roman"/>
        <family val="1"/>
      </rPr>
      <t>(12.42.1.2)</t>
    </r>
  </si>
  <si>
    <r>
      <t xml:space="preserve">Providing and fixing M.S. stays and clamps for sand cast iron/centrifugally cast (spun) iron pipes of diameter:100 mm </t>
    </r>
    <r>
      <rPr>
        <b/>
        <sz val="11"/>
        <rFont val="Times New Roman"/>
        <family val="1"/>
      </rPr>
      <t>(17.59.1)</t>
    </r>
  </si>
  <si>
    <r>
      <t xml:space="preserve">Providing and fixing 1mm thick M.S. sheet door with frame of 40x40x6 mm angle iron and 3 mm M.S. gusset plates at the junctions and corners, all necessary fittings complete, including applying a priming coat of approved steel primer. Using M.S. angels 40x40x6 mm for diagonal braces </t>
    </r>
    <r>
      <rPr>
        <b/>
        <sz val="11"/>
        <rFont val="Times New Roman"/>
        <family val="1"/>
      </rPr>
      <t>(10.5.1)</t>
    </r>
  </si>
  <si>
    <r>
      <t xml:space="preserve">Structural steel work riveted, bolted or welded in built up sections, trusses and framed work, including cutting, hoisting, fixing in position and applying a priming coat of approved steel primer all complete. </t>
    </r>
    <r>
      <rPr>
        <b/>
        <sz val="11"/>
        <rFont val="Times New Roman"/>
        <family val="1"/>
      </rPr>
      <t>(10.2)</t>
    </r>
  </si>
  <si>
    <r>
      <t xml:space="preserve">Supplying and filling in plinth with sand under floors, including watering, ramming, consolidating and dressing complete. </t>
    </r>
    <r>
      <rPr>
        <b/>
        <sz val="11"/>
        <rFont val="Times New Roman"/>
        <family val="1"/>
      </rPr>
      <t>(2.27)</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</si>
  <si>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1"/>
        <rFont val="Times New Roman"/>
        <family val="1"/>
      </rPr>
      <t>(15.60)</t>
    </r>
  </si>
  <si>
    <t>Drilling of pilot bore 8.5” to 14”with rig machine from ground level (G.L.) to 160 Mtrs. below ground level (B.G.L.) or more.</t>
  </si>
  <si>
    <t>Reaming of pilot bore from G.L. to 50Mtrs. B.G.L. 675 mm dia .</t>
  </si>
  <si>
    <t>Reaming of pilot bore from 55 mtrs. B.G.L. to 155Mtrs. B.G.L. or more 450 mm dia .</t>
  </si>
  <si>
    <t>Supply &amp; lowering/fixing of the following materials including transportation loading/unloading, welding, jointing, painting etc. of the pipe with two coats of black japan paint at site.
14” ERW M.S. 6mm thick blind pipe plain ended Tata/jindal/QST make</t>
  </si>
  <si>
    <t>8” ERW M.S. 6mm thick blind pipe plain ended Tata/jindal/QST make</t>
  </si>
  <si>
    <t>8” ERW M.S. 6mm thick slotted pipe plain ended with slot size 3”x 1/16” / 3”x3/64” Tata/jindal/QST make as per site requirement.</t>
  </si>
  <si>
    <t>Tubewell accessories such as well cap, well clamp, well plug, M.S.ring, centre guide, reducer etc as per
specification given below.</t>
  </si>
  <si>
    <t>Supply &amp; Shrouding of Lal Kuan pea gravel duly screened &amp; washed-Size 1/16” to 3/16”</t>
  </si>
  <si>
    <t>Development of tubewell air compressor 250/350 PSI capacity as per site requirement.
For a period upto 50 HRS..</t>
  </si>
  <si>
    <t>Additional period beyond 50 HRS. But up to 75 HRS.</t>
  </si>
  <si>
    <t>Development of tube well by O.P. unit of 4 cusec capacity.
For a period upto 50 HRS.</t>
  </si>
  <si>
    <t>Conducting geophysical well logging of borehole drilled including submitting the report complete as per direction of Engineer incharge.</t>
  </si>
  <si>
    <t>Supply and filling of chopan/ganga sand in existing defunct tube well.</t>
  </si>
  <si>
    <t>Supply and installation of 6” M.S. column pipe with welded flange C -(Heavy) class pipe of 150mm NB Tata/QST/Jindal make for submersible pump.Wall thickness of pipe -5.4mm, Length-3.0 Mtrs. Flange O.D,P.C.D.,Hole dia as per I.S.Standard Flange Thickness-16 mm Note-1-There will be grooving in each flange for submersible cable. 2-4 Nos. M.S. triangular clit should be welded in each flange. 3- Flange should be welded in right angle 4-Each column pipe should be painted by anticorrosive black paint after fabrication &amp; inspection by engineer incharge.</t>
  </si>
  <si>
    <t>Supply &amp; installation of KSB pumpset 41H.P. model BPHA384+HBC pump type BPHA4 motor type HBC413 
suitable for star –delta operation.</t>
  </si>
  <si>
    <t xml:space="preserve">Supply and installation of 40HP/50HP star delta starter panel as per technical specification </t>
  </si>
  <si>
    <t>Supply and installation 16.00Sqmm product code: 19803091 finolex three core flat cables with bare bunched copper  conductor insulated with PVC for submersible pump motor with voltage grade up to 1100 Volt generally confirm to IS694:1990.</t>
  </si>
  <si>
    <t xml:space="preserve">150 mm diameter </t>
  </si>
  <si>
    <t>Supply and Installation C.I./D.I. and pump fitting Accessories (DFT 6"-1no NRV 6"- 01no DF bend 90 dgree-3 nos DF Distence pis 6" 02nos sluice valve 2nos bore cap 14"x6"-1no MS clamp 6"-02nos and etc for each pump. By engineer incharge.</t>
  </si>
  <si>
    <t>Providing and fixing gun metal gate valve with C.I. wheel of approved quality (screwed end) :
50 mm nominal bore (18.17.4)</t>
  </si>
  <si>
    <r>
      <t xml:space="preserve">65 mm nominal bore </t>
    </r>
    <r>
      <rPr>
        <b/>
        <sz val="11"/>
        <rFont val="Times New Roman"/>
        <family val="1"/>
      </rPr>
      <t>(18.17.5)</t>
    </r>
  </si>
  <si>
    <r>
      <t xml:space="preserve">80 mm nominal bore </t>
    </r>
    <r>
      <rPr>
        <b/>
        <sz val="11"/>
        <rFont val="Times New Roman"/>
        <family val="1"/>
      </rPr>
      <t>(18.17.6)</t>
    </r>
  </si>
  <si>
    <t>Providing flanged joints to double flanged C.I./ D.I. pipes and specials, including testing of joints :
80 mm diameter pipe (18.30.1)</t>
  </si>
  <si>
    <r>
      <t xml:space="preserve">100 mm diameter pipe </t>
    </r>
    <r>
      <rPr>
        <b/>
        <sz val="11"/>
        <rFont val="Times New Roman"/>
        <family val="1"/>
      </rPr>
      <t>(18.30.2)</t>
    </r>
  </si>
  <si>
    <r>
      <t>150 mm diameter pipe</t>
    </r>
    <r>
      <rPr>
        <b/>
        <sz val="11"/>
        <rFont val="Times New Roman"/>
        <family val="1"/>
      </rPr>
      <t xml:space="preserve"> (18.30.4)</t>
    </r>
  </si>
  <si>
    <t>Providing and fixing C.I. sluice valves (with cap) complete with bolts, nuts, rubber insertions etc. (the tail pieces if required will be paid separately) :
100 mm diameter Class I (18.31.1.1)</t>
  </si>
  <si>
    <t>150 mm diameter Class I (18.31.3.1)</t>
  </si>
  <si>
    <r>
      <t xml:space="preserve">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 With common burnt clay F.P.S.(non modular) bricks of
class designation 7.5 </t>
    </r>
    <r>
      <rPr>
        <b/>
        <sz val="11"/>
        <rFont val="Times New Roman"/>
        <family val="1"/>
      </rPr>
      <t>(18.32.1)</t>
    </r>
  </si>
  <si>
    <r>
      <t xml:space="preserve">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 With common burnt clay F.P.S.(non modular) bricks of class designation 7.5 </t>
    </r>
    <r>
      <rPr>
        <b/>
        <sz val="11"/>
        <rFont val="Times New Roman"/>
        <family val="1"/>
      </rPr>
      <t>(18.34.1)</t>
    </r>
  </si>
  <si>
    <r>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1"/>
        <rFont val="Times New Roman"/>
        <family val="1"/>
      </rPr>
      <t>(18.33.1)</t>
    </r>
  </si>
  <si>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All kinds of soil
Pipes, cables etc, not exceeding 80 mm dia. (2.10.1.1)</t>
  </si>
  <si>
    <r>
      <t xml:space="preserve">Pipes, cables etc. exceeding 80 mm dia. but not exceeding 300 mm dia </t>
    </r>
    <r>
      <rPr>
        <b/>
        <sz val="11"/>
        <rFont val="Times New Roman"/>
        <family val="1"/>
      </rPr>
      <t>(2.10.1.2)</t>
    </r>
  </si>
  <si>
    <r>
      <t xml:space="preserve">Providing and laying D.I. specials of class K-12 suitable for push-on jointing as per IS : 9523 : Up to 600 mm dia </t>
    </r>
    <r>
      <rPr>
        <b/>
        <sz val="11"/>
        <rFont val="Times New Roman"/>
        <family val="1"/>
      </rPr>
      <t>(18.68.1)</t>
    </r>
  </si>
  <si>
    <r>
      <t xml:space="preserve">Providing and laying D.I. Specials of Class K - 12 suitable for mechanical jointing as per IS : 9523 : Up to 600 mm dia </t>
    </r>
    <r>
      <rPr>
        <b/>
        <sz val="11"/>
        <rFont val="Times New Roman"/>
        <family val="1"/>
      </rPr>
      <t>(18.69.1)</t>
    </r>
  </si>
  <si>
    <t>Providing push-on-joints to Centrifugally (Spun) Cast Iron Pipes or Ductile Iron Pipes including testing of joints and the cost of rubber gasket : 
100 mm dia pipes (18.70.1)</t>
  </si>
  <si>
    <r>
      <t xml:space="preserve">150 mm dia pipes </t>
    </r>
    <r>
      <rPr>
        <b/>
        <sz val="11"/>
        <rFont val="Times New Roman"/>
        <family val="1"/>
      </rPr>
      <t>(18.70.2)</t>
    </r>
  </si>
  <si>
    <r>
      <t xml:space="preserve">Providing and fixing G.I. Union in G.I. pipe including cutting and threading the pipe and making long screws etc. complete (New work) : 50 mm nominal bore </t>
    </r>
    <r>
      <rPr>
        <b/>
        <sz val="11"/>
        <rFont val="Times New Roman"/>
        <family val="1"/>
      </rPr>
      <t>(18.46.6)</t>
    </r>
  </si>
  <si>
    <t>Providing and laying S&amp;S Centrifugally Cast (Spun) / Ductile Iron Pipes conforming to IS : 8329 :
100 mm dia Ductile Iron Class K-7 pipes (18.72.1)</t>
  </si>
  <si>
    <r>
      <t xml:space="preserve"> 150 mm dia Ductile Iron Class K-7 pipes </t>
    </r>
    <r>
      <rPr>
        <b/>
        <sz val="11"/>
        <rFont val="Times New Roman"/>
        <family val="1"/>
      </rPr>
      <t>(18.72.2)</t>
    </r>
  </si>
  <si>
    <t>Providing and laying Double Flanged (screwed / welded) Centrifugally (Spun) Cast Iron, Class B (IS : 1536) :
 100 mm dia C.I. Double Flanged Pipe (18.71.1)</t>
  </si>
  <si>
    <r>
      <t xml:space="preserve"> 150 mm dia C.I. Double Flanged Pipe </t>
    </r>
    <r>
      <rPr>
        <b/>
        <sz val="11"/>
        <rFont val="Times New Roman"/>
        <family val="1"/>
      </rPr>
      <t>(18.71.2)</t>
    </r>
  </si>
  <si>
    <t>Sqm</t>
  </si>
  <si>
    <t>cum</t>
  </si>
  <si>
    <t>kg</t>
  </si>
  <si>
    <t>Mtrs</t>
  </si>
  <si>
    <t>metre</t>
  </si>
  <si>
    <t xml:space="preserve">Nos. </t>
  </si>
  <si>
    <t>Nos.</t>
  </si>
  <si>
    <t>Kg</t>
  </si>
  <si>
    <t>Mtrs.</t>
  </si>
  <si>
    <t>Set.</t>
  </si>
  <si>
    <t>Hrs.</t>
  </si>
  <si>
    <t>Job</t>
  </si>
  <si>
    <t>Set</t>
  </si>
  <si>
    <t>No.</t>
  </si>
  <si>
    <t>Qntl</t>
  </si>
  <si>
    <t xml:space="preserve">Joint </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</si>
  <si>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</si>
  <si>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</si>
  <si>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</si>
  <si>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</si>
  <si>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</si>
  <si>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</si>
  <si>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</si>
  <si>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</si>
  <si>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</si>
  <si>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</si>
  <si>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</si>
  <si>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</si>
  <si>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Surface dressing of the ground including removing vegetation and inequalities not exceeding 15 cm deep and disposal of rubbish, lead up to 50 m and lift up to 1.5 m. All kinds of soil (2.28.1)</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</si>
  <si>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soil.(2.8.1)</t>
  </si>
  <si>
    <t>Providing and laying in position cement concrete of specified grade excluding the cost of centering and shuttering - All work upto plinth level  1:4:8 (1 Cement : 4 coarse sand : 8 graded stone  aggregate 40 mm nominal size) (4.1.8)</t>
  </si>
  <si>
    <t>Providing and laying in position specified grade of reinforced cement concrete excluding the cost of centering, shuttering, finishing and reinforcement - All work upto plinth level 1:1.5:3 (1 Cement : 1.5 coarse sand : 3 graded stone aggregate 20 mm nominal size) (5.1.2)</t>
  </si>
  <si>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(5.3)</t>
  </si>
  <si>
    <t xml:space="preserve"> Centering and shuttering including strutting, propping etc. and removal of form for : 
Foundations, footings, bases of columns, etc. for mass concrete (5.9.1)</t>
  </si>
  <si>
    <t>Suspended floors, roofs, landings, balconies and access platform (5.9.3)</t>
  </si>
  <si>
    <t>Lintels, beams, plinth beams, girders, bressumers and cantilevers (5.9.5)</t>
  </si>
  <si>
    <t>Columns, Pillars, Piers, Abutments, Posts and Struts (5.9.6)</t>
  </si>
  <si>
    <t>Weather shade, Chajjas, corbels etc., including edges (5.9.19)</t>
  </si>
  <si>
    <t>Steel reinforcement for R.C.C. work including straightening, cutting, bending, placing in position and binding all complete upto plinth level.  Thermo-Mechanically Treated bars (5.22A.6)</t>
  </si>
  <si>
    <t>Brick work with common burnt clay F.P.S. (non modular) bricks of class designation 7.5 in foundation and plinth in: Cement mortar 1:6 (1 cement : 6 coarse sand)  (6.1.2)</t>
  </si>
  <si>
    <t>Brick work with common burnt clay F.P.S. (non modular) bricks of class designation 7.5 in superstructure above plinth level up to floor V level in all shapes and sizes in : Cement mortar 1:6 (1 cement : 6 coarse sand)  (6.4.2)</t>
  </si>
  <si>
    <t>Half brick masonry with common burnt clay F.P.S. (non modular) bricks of class designation 7.5 in foundations and plinth in : cement mortar 1:4 (1 cement : 4 coarse sand) (6.12.2)</t>
  </si>
  <si>
    <t>Filling available excavated earth (excluding rock) in trenches, plinth, sides of foundations etc. in layers not exceeding 20cm in depth: consolidating each deposited layer by ramming and watering , lead up to 50m and lift up to 1.5m.(2.25)</t>
  </si>
  <si>
    <t xml:space="preserve"> 15 mm cement plaster on rough side of single or half brick wall of mix :  1:6 (1 cement: 6 coarse sand)  (13.5.2)</t>
  </si>
  <si>
    <t xml:space="preserve">  12 mm cement plaster of mix :  1:6 (1 cement: 6 coarse sand)  (13.4.2)</t>
  </si>
  <si>
    <t>Finishing walls with Acrylic Smooth exterior paint of required shade : New work (Two or more coat applied @ 1.67 ltr/10 sqm over and including priming coat of exterior primer applied @ 2.20 kg/ 10 sqm)   (13.46.1)</t>
  </si>
  <si>
    <t xml:space="preserve">  Providing and applying white cement based putty of average thickness 1 mm, of approved brand and manufacturer, over the plastered wall surface to prepare the surface even and smooth complete. (13.80)</t>
  </si>
  <si>
    <t>Distempering with oil bound washable distemper of approved brand and manufacture to give an even shade : New work (two or more coats) over and including water tinnable priming coat with cement primer   (13.41.1)</t>
  </si>
  <si>
    <t>Making plinth protection 50 mm thick of cement concrete 1:3:6 (1 cement: 3 coarse sand : 6 graded stone aggregate 20 mm nominal size) over 75mm thick bed of dry brick ballast 40 mm nominal size, well rammed and consolidated and grouted with fine sand, including  finishing the top smooth. (4.17)</t>
  </si>
  <si>
    <t xml:space="preserve"> 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(11.5)</t>
  </si>
  <si>
    <t>Providing and laying water proofing treatment on roofs of slabs by applying cement slurry mixed with water proofing cement compound consisting of applying: (a) after surface preparation, first layer of slurry of cement @ 0.488 kg/sqm mixed with water proofing cement compound @ 0.253 kg/sqm. (b) laying second layer of Fibre glass cloth when the first layer is still green. Overlaps of joints of fibre cloth should not be less than 10 cm. (c) third layer of 1.5 mm thickness consisting of slurry of cement @ 1.289 kg/sqm mixed with water proofing cement compound @ 0.670 kg/sqm and coarse sand @ 1.289 kg/sqm. This will be allowed to air cure for 4 hours followed by water curing for 48 hours. The entire treatment will be taken upto 30 cm on parapet wall and tucked into groove in parapet all around. (d) fourth and final layer of brick tiling with cement mortar (which will be paid for separately.For the purpose of measurement the entire treated surface will be measured.  (22.6)</t>
  </si>
  <si>
    <t>25 mm dia nominal bore  (18.10.3)</t>
  </si>
  <si>
    <t>Providing and fixing C.P. brass bib cock of approved quality conforming to IS:8931 : 15 mm nominal bore (18.49.1)</t>
  </si>
  <si>
    <t>Providing and fixing C.P. brass stop cock (concealed) of standard design and of approved make conforming to IS:8931. 15 mm nominal bore (18.52.1)</t>
  </si>
  <si>
    <t>Painting with synthetic enamel paint of approved brand and manufacture of required colour to give an even shade : Two or more coats on new work over an under coat of suitable shade with ordinary paint of approved brand and manufacture   (13.62.1)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</si>
  <si>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</si>
  <si>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M.S. grills of required pattern in frames of windows etc. with M.S. flats, square or round bars etc. including priming coat with approved steel primer all complete. Fixed to steel windows by welding (9.48.1)</t>
  </si>
  <si>
    <t>Providing and fixing on wall face unplasticised - Rigid PVC rain water pipes conforming to IS : 13592 Type A including jointing with seal ring conforming to  IS : 5382 leaving 10 mm gap for thermal expansion.  (i) Single socketed pipes 110 mm diameter (12.41.2)</t>
  </si>
  <si>
    <t>Shoe (Plain) 110 mm Shoe (12.42.6.2)</t>
  </si>
  <si>
    <t>Coupler 110 mm (12.42.1.2)</t>
  </si>
  <si>
    <t>Providing and fixing M.S. stays and clamps for sand cast iron/centrifugally cast (spun) iron pipes of diameter:100 mm (17.59.1)</t>
  </si>
  <si>
    <t>Providing and fixing 1mm thick M.S. sheet door with frame of 40x40x6 mm angle iron and 3 mm M.S. gusset plates at the junctions and corners, all necessary fittings complete, including applying a priming coat of approved steel primer. Using M.S. angels 40x40x6 mm for diagonal braces (10.5.1)</t>
  </si>
  <si>
    <t>Structural steel work riveted, bolted or welded in built up sections, trusses and framed work, including cutting, hoisting, fixing in position and applying a priming coat of approved steel primer all complete. (10.2)</t>
  </si>
  <si>
    <t>Supplying and filling in plinth with sand under floors, including watering, ramming, consolidating and dressing complete. (2.27)</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</si>
  <si>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</si>
  <si>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t>65 mm nominal bore (18.17.5)</t>
  </si>
  <si>
    <t>80 mm nominal bore (18.17.6)</t>
  </si>
  <si>
    <t>100 mm diameter pipe (18.30.2)</t>
  </si>
  <si>
    <t>150 mm diameter pipe (18.30.4)</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</si>
  <si>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 With common burnt clay F.P.S.(non modular) bricks of
class designation 7.5 (18.32.1)</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</si>
  <si>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 With common burnt clay F.P.S.(non modular) bricks of class designation 7.5 (18.34.1)</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</si>
  <si>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</si>
  <si>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t>Pipes, cables etc. exceeding 80 mm dia. but not exceeding 300 mm dia (2.10.1.2)</t>
  </si>
  <si>
    <t>Providing and laying D.I. specials of class K-12 suitable for push-on jointing as per IS : 9523 : Up to 600 mm dia (18.68.1)</t>
  </si>
  <si>
    <t>Providing and laying D.I. Specials of Class K - 12 suitable for mechanical jointing as per IS : 9523 : Up to 600 mm dia (18.69.1)</t>
  </si>
  <si>
    <t>150 mm dia pipes (18.70.2)</t>
  </si>
  <si>
    <t>Providing and fixing G.I. Union in G.I. pipe including cutting and threading the pipe and making long screws etc. complete (New work) : 50 mm nominal bore (18.46.6)</t>
  </si>
  <si>
    <t xml:space="preserve"> 150 mm dia Ductile Iron Class K-7 pipes (18.72.2)</t>
  </si>
  <si>
    <t xml:space="preserve"> 150 mm dia C.I. Double Flanged Pipe (18.71.2)</t>
  </si>
  <si>
    <t>Interconnection of new pipe to old conectivity including all material labour charge and D/F tee, tell piece D-joint sluice valve etc.
100 mm daimeter</t>
  </si>
  <si>
    <t>Name of Work: Construction of 2 nos Tube wells and pipe line connectivity with pump house for hostels, Guest house and Faculty Apartments,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</si>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</sst>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1" fontId="62" fillId="0" borderId="21" xfId="0" applyNumberFormat="1" applyFont="1" applyFill="1" applyBorder="1" applyAlignment="1">
      <alignment horizontal="center" vertical="top" shrinkToFit="1"/>
    </xf>
    <xf numFmtId="174" fontId="62" fillId="0" borderId="21" xfId="0" applyNumberFormat="1" applyFont="1" applyFill="1" applyBorder="1" applyAlignment="1">
      <alignment horizontal="center" vertical="top" shrinkToFit="1"/>
    </xf>
    <xf numFmtId="0" fontId="26" fillId="0" borderId="21" xfId="0" applyFont="1" applyFill="1" applyBorder="1" applyAlignment="1">
      <alignment horizontal="justify" vertical="top" wrapText="1"/>
    </xf>
    <xf numFmtId="2" fontId="62" fillId="0" borderId="21" xfId="0" applyNumberFormat="1" applyFont="1" applyFill="1" applyBorder="1" applyAlignment="1">
      <alignment horizontal="center" vertical="center" shrinkToFit="1"/>
    </xf>
    <xf numFmtId="2" fontId="63" fillId="0" borderId="21" xfId="0" applyNumberFormat="1" applyFont="1" applyFill="1" applyBorder="1" applyAlignment="1">
      <alignment horizontal="center" vertical="center"/>
    </xf>
    <xf numFmtId="0" fontId="63" fillId="0" borderId="21" xfId="0" applyFont="1" applyFill="1" applyBorder="1" applyAlignment="1">
      <alignment horizontal="center" vertical="center"/>
    </xf>
    <xf numFmtId="0" fontId="26" fillId="0" borderId="21" xfId="0" applyFont="1" applyFill="1" applyBorder="1" applyAlignment="1">
      <alignment horizontal="center" vertical="top" wrapText="1"/>
    </xf>
    <xf numFmtId="0" fontId="27" fillId="0" borderId="21" xfId="0" applyFont="1" applyFill="1" applyBorder="1" applyAlignment="1">
      <alignment horizontal="justify" vertical="top"/>
    </xf>
    <xf numFmtId="2" fontId="26" fillId="0" borderId="21"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26" fillId="0" borderId="21" xfId="0" applyFont="1" applyFill="1" applyBorder="1" applyAlignment="1">
      <alignment horizontal="justify" vertical="top" wrapText="1" shrinkToFit="1"/>
    </xf>
    <xf numFmtId="2" fontId="63" fillId="0" borderId="21" xfId="0" applyNumberFormat="1" applyFont="1" applyFill="1" applyBorder="1" applyAlignment="1">
      <alignment horizontal="center" vertical="center" wrapText="1"/>
    </xf>
    <xf numFmtId="174" fontId="63" fillId="0" borderId="21" xfId="0" applyNumberFormat="1" applyFont="1" applyFill="1" applyBorder="1" applyAlignment="1">
      <alignment horizontal="center" vertical="center" wrapText="1"/>
    </xf>
    <xf numFmtId="0" fontId="26" fillId="0" borderId="21" xfId="0" applyNumberFormat="1" applyFont="1" applyFill="1" applyBorder="1" applyAlignment="1">
      <alignment horizontal="justify" vertical="top" wrapText="1" shrinkToFit="1"/>
    </xf>
    <xf numFmtId="2" fontId="26" fillId="0" borderId="21" xfId="0" applyNumberFormat="1" applyFont="1" applyFill="1" applyBorder="1" applyAlignment="1">
      <alignment horizontal="center" vertical="center" wrapText="1"/>
    </xf>
    <xf numFmtId="0" fontId="26" fillId="0" borderId="21" xfId="0" applyFont="1" applyFill="1" applyBorder="1" applyAlignment="1">
      <alignment vertical="center"/>
    </xf>
    <xf numFmtId="0" fontId="26" fillId="0" borderId="21" xfId="0" applyFont="1" applyFill="1" applyBorder="1" applyAlignment="1">
      <alignment horizontal="center" vertical="top"/>
    </xf>
    <xf numFmtId="2" fontId="26" fillId="0" borderId="21" xfId="0" applyNumberFormat="1" applyFont="1" applyFill="1" applyBorder="1" applyAlignment="1">
      <alignment horizontal="right" vertical="center" wrapText="1"/>
    </xf>
    <xf numFmtId="174" fontId="26" fillId="0" borderId="21" xfId="0" applyNumberFormat="1" applyFont="1" applyFill="1" applyBorder="1" applyAlignment="1">
      <alignment horizontal="center" vertical="top"/>
    </xf>
    <xf numFmtId="2" fontId="26" fillId="0" borderId="21" xfId="0" applyNumberFormat="1" applyFont="1" applyFill="1" applyBorder="1" applyAlignment="1">
      <alignment horizontal="center"/>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8"/>
  <sheetViews>
    <sheetView showGridLines="0" zoomScale="70" zoomScaleNormal="70" zoomScalePageLayoutView="0" workbookViewId="0" topLeftCell="A1">
      <selection activeCell="BF14" sqref="BF1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02" t="str">
        <f>B2&amp;" BoQ"</f>
        <v>Percentage BoQ</v>
      </c>
      <c r="B1" s="102"/>
      <c r="C1" s="102"/>
      <c r="D1" s="102"/>
      <c r="E1" s="102"/>
      <c r="F1" s="102"/>
      <c r="G1" s="102"/>
      <c r="H1" s="102"/>
      <c r="I1" s="102"/>
      <c r="J1" s="102"/>
      <c r="K1" s="102"/>
      <c r="L1" s="10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103" t="s">
        <v>69</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10"/>
      <c r="IF4" s="10"/>
      <c r="IG4" s="10"/>
      <c r="IH4" s="10"/>
      <c r="II4" s="10"/>
    </row>
    <row r="5" spans="1:243" s="9" customFormat="1" ht="36" customHeight="1">
      <c r="A5" s="103" t="s">
        <v>290</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10"/>
      <c r="IF5" s="10"/>
      <c r="IG5" s="10"/>
      <c r="IH5" s="10"/>
      <c r="II5" s="10"/>
    </row>
    <row r="6" spans="1:243" s="9" customFormat="1" ht="27" customHeight="1">
      <c r="A6" s="103" t="s">
        <v>291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10"/>
      <c r="IF6" s="10"/>
      <c r="IG6" s="10"/>
      <c r="IH6" s="10"/>
      <c r="II6" s="10"/>
    </row>
    <row r="7" spans="1:243" s="9" customFormat="1" ht="13.5" hidden="1">
      <c r="A7" s="104" t="s">
        <v>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10"/>
      <c r="IF7" s="10"/>
      <c r="IG7" s="10"/>
      <c r="IH7" s="10"/>
      <c r="II7" s="10"/>
    </row>
    <row r="8" spans="1:243" s="12" customFormat="1" ht="54.75">
      <c r="A8" s="11" t="s">
        <v>66</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IE8" s="13"/>
      <c r="IF8" s="13"/>
      <c r="IG8" s="13"/>
      <c r="IH8" s="13"/>
      <c r="II8" s="13"/>
    </row>
    <row r="9" spans="1:243" s="14" customFormat="1" ht="13.5">
      <c r="A9" s="100" t="s">
        <v>8</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86">
        <v>1</v>
      </c>
      <c r="B14" s="87" t="s">
        <v>130</v>
      </c>
      <c r="C14" s="24" t="s">
        <v>38</v>
      </c>
      <c r="D14" s="88">
        <v>60</v>
      </c>
      <c r="E14" s="78" t="s">
        <v>210</v>
      </c>
      <c r="F14" s="89">
        <v>24.35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1461</v>
      </c>
      <c r="BB14" s="48">
        <f aca="true" t="shared" si="2" ref="BB14:BB24">BA14+SUM(N14:AZ14)</f>
        <v>1461</v>
      </c>
      <c r="BC14" s="37" t="str">
        <f aca="true" t="shared" si="3" ref="BC14:BC24">SpellNumber(L14,BB14)</f>
        <v>INR  One Thousand Four Hundred &amp; Sixty One  Only</v>
      </c>
      <c r="IA14" s="38">
        <v>1</v>
      </c>
      <c r="IB14" s="77" t="s">
        <v>238</v>
      </c>
      <c r="IC14" s="38" t="s">
        <v>38</v>
      </c>
      <c r="ID14" s="38">
        <v>60</v>
      </c>
      <c r="IE14" s="39" t="s">
        <v>210</v>
      </c>
      <c r="IF14" s="39" t="s">
        <v>42</v>
      </c>
      <c r="IG14" s="39" t="s">
        <v>36</v>
      </c>
      <c r="IH14" s="39">
        <v>123.223</v>
      </c>
      <c r="II14" s="39" t="s">
        <v>39</v>
      </c>
    </row>
    <row r="15" spans="1:243" s="38" customFormat="1" ht="38.25" customHeight="1">
      <c r="A15" s="86">
        <v>2</v>
      </c>
      <c r="B15" s="90" t="s">
        <v>131</v>
      </c>
      <c r="C15" s="24" t="s">
        <v>43</v>
      </c>
      <c r="D15" s="91">
        <v>34</v>
      </c>
      <c r="E15" s="78" t="s">
        <v>82</v>
      </c>
      <c r="F15" s="84">
        <v>252.3</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8578.2</v>
      </c>
      <c r="BB15" s="48">
        <f t="shared" si="2"/>
        <v>8578.2</v>
      </c>
      <c r="BC15" s="37" t="str">
        <f t="shared" si="3"/>
        <v>INR  Eight Thousand Five Hundred &amp; Seventy Eight  and Paise Twenty Only</v>
      </c>
      <c r="IA15" s="38">
        <v>2</v>
      </c>
      <c r="IB15" s="77" t="s">
        <v>239</v>
      </c>
      <c r="IC15" s="38" t="s">
        <v>43</v>
      </c>
      <c r="ID15" s="38">
        <v>34</v>
      </c>
      <c r="IE15" s="39" t="s">
        <v>82</v>
      </c>
      <c r="IF15" s="39" t="s">
        <v>44</v>
      </c>
      <c r="IG15" s="39" t="s">
        <v>45</v>
      </c>
      <c r="IH15" s="39">
        <v>213</v>
      </c>
      <c r="II15" s="39" t="s">
        <v>39</v>
      </c>
    </row>
    <row r="16" spans="1:243" s="38" customFormat="1" ht="33" customHeight="1">
      <c r="A16" s="86">
        <v>3</v>
      </c>
      <c r="B16" s="90" t="s">
        <v>132</v>
      </c>
      <c r="C16" s="24" t="s">
        <v>46</v>
      </c>
      <c r="D16" s="91">
        <v>6</v>
      </c>
      <c r="E16" s="78" t="s">
        <v>82</v>
      </c>
      <c r="F16" s="84">
        <v>5789.6</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34737.6</v>
      </c>
      <c r="BB16" s="48">
        <f t="shared" si="2"/>
        <v>34737.6</v>
      </c>
      <c r="BC16" s="37" t="str">
        <f t="shared" si="3"/>
        <v>INR  Thirty Four Thousand Seven Hundred &amp; Thirty Seven  and Paise Sixty Only</v>
      </c>
      <c r="IA16" s="38">
        <v>3</v>
      </c>
      <c r="IB16" s="77" t="s">
        <v>240</v>
      </c>
      <c r="IC16" s="38" t="s">
        <v>46</v>
      </c>
      <c r="ID16" s="38">
        <v>6</v>
      </c>
      <c r="IE16" s="39" t="s">
        <v>82</v>
      </c>
      <c r="IF16" s="39" t="s">
        <v>35</v>
      </c>
      <c r="IG16" s="39" t="s">
        <v>47</v>
      </c>
      <c r="IH16" s="39">
        <v>10</v>
      </c>
      <c r="II16" s="39" t="s">
        <v>39</v>
      </c>
    </row>
    <row r="17" spans="1:243" s="38" customFormat="1" ht="40.5" customHeight="1">
      <c r="A17" s="86">
        <v>4</v>
      </c>
      <c r="B17" s="90" t="s">
        <v>133</v>
      </c>
      <c r="C17" s="24" t="s">
        <v>48</v>
      </c>
      <c r="D17" s="91">
        <v>7</v>
      </c>
      <c r="E17" s="78" t="s">
        <v>211</v>
      </c>
      <c r="F17" s="84">
        <v>7718.25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54027.75</v>
      </c>
      <c r="BB17" s="48">
        <f t="shared" si="2"/>
        <v>54027.75</v>
      </c>
      <c r="BC17" s="37" t="str">
        <f t="shared" si="3"/>
        <v>INR  Fifty Four Thousand  &amp;Twenty Seven  and Paise Seventy Five Only</v>
      </c>
      <c r="IA17" s="38">
        <v>4</v>
      </c>
      <c r="IB17" s="77" t="s">
        <v>241</v>
      </c>
      <c r="IC17" s="38" t="s">
        <v>48</v>
      </c>
      <c r="ID17" s="38">
        <v>7</v>
      </c>
      <c r="IE17" s="39" t="s">
        <v>211</v>
      </c>
      <c r="IF17" s="39" t="s">
        <v>49</v>
      </c>
      <c r="IG17" s="39" t="s">
        <v>50</v>
      </c>
      <c r="IH17" s="39">
        <v>10</v>
      </c>
      <c r="II17" s="39" t="s">
        <v>39</v>
      </c>
    </row>
    <row r="18" spans="1:243" s="38" customFormat="1" ht="30" customHeight="1">
      <c r="A18" s="86">
        <v>5</v>
      </c>
      <c r="B18" s="90" t="s">
        <v>134</v>
      </c>
      <c r="C18" s="24" t="s">
        <v>51</v>
      </c>
      <c r="D18" s="91">
        <v>10</v>
      </c>
      <c r="E18" s="79" t="s">
        <v>211</v>
      </c>
      <c r="F18" s="84">
        <v>9763.8</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97638</v>
      </c>
      <c r="BB18" s="48">
        <f t="shared" si="2"/>
        <v>97638</v>
      </c>
      <c r="BC18" s="37" t="str">
        <f t="shared" si="3"/>
        <v>INR  Ninety Seven Thousand Six Hundred &amp; Thirty Eight  Only</v>
      </c>
      <c r="IA18" s="38">
        <v>5</v>
      </c>
      <c r="IB18" s="77" t="s">
        <v>242</v>
      </c>
      <c r="IC18" s="38" t="s">
        <v>51</v>
      </c>
      <c r="ID18" s="38">
        <v>10</v>
      </c>
      <c r="IE18" s="39" t="s">
        <v>211</v>
      </c>
      <c r="IF18" s="39" t="s">
        <v>42</v>
      </c>
      <c r="IG18" s="39" t="s">
        <v>36</v>
      </c>
      <c r="IH18" s="39">
        <v>123.223</v>
      </c>
      <c r="II18" s="39" t="s">
        <v>39</v>
      </c>
    </row>
    <row r="19" spans="1:243" s="38" customFormat="1" ht="30.75" customHeight="1">
      <c r="A19" s="86">
        <v>6.1</v>
      </c>
      <c r="B19" s="90" t="s">
        <v>135</v>
      </c>
      <c r="C19" s="24" t="s">
        <v>52</v>
      </c>
      <c r="D19" s="91">
        <v>5</v>
      </c>
      <c r="E19" s="78" t="s">
        <v>210</v>
      </c>
      <c r="F19" s="84">
        <v>284.85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1424.25</v>
      </c>
      <c r="BB19" s="48">
        <f t="shared" si="2"/>
        <v>1424.25</v>
      </c>
      <c r="BC19" s="37" t="str">
        <f t="shared" si="3"/>
        <v>INR  One Thousand Four Hundred &amp; Twenty Four  and Paise Twenty Five Only</v>
      </c>
      <c r="IA19" s="38">
        <v>6.1</v>
      </c>
      <c r="IB19" s="77" t="s">
        <v>243</v>
      </c>
      <c r="IC19" s="38" t="s">
        <v>52</v>
      </c>
      <c r="ID19" s="38">
        <v>5</v>
      </c>
      <c r="IE19" s="39" t="s">
        <v>210</v>
      </c>
      <c r="IF19" s="39" t="s">
        <v>44</v>
      </c>
      <c r="IG19" s="39" t="s">
        <v>45</v>
      </c>
      <c r="IH19" s="39">
        <v>213</v>
      </c>
      <c r="II19" s="39" t="s">
        <v>39</v>
      </c>
    </row>
    <row r="20" spans="1:243" s="38" customFormat="1" ht="60" customHeight="1">
      <c r="A20" s="86">
        <v>6.2</v>
      </c>
      <c r="B20" s="90" t="s">
        <v>136</v>
      </c>
      <c r="C20" s="24" t="s">
        <v>53</v>
      </c>
      <c r="D20" s="91">
        <v>36</v>
      </c>
      <c r="E20" s="79" t="s">
        <v>210</v>
      </c>
      <c r="F20" s="84">
        <v>693.05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24949.8</v>
      </c>
      <c r="BB20" s="48">
        <f t="shared" si="2"/>
        <v>24949.8</v>
      </c>
      <c r="BC20" s="37" t="str">
        <f t="shared" si="3"/>
        <v>INR  Twenty Four Thousand Nine Hundred &amp; Forty Nine  and Paise Eighty Only</v>
      </c>
      <c r="IA20" s="38">
        <v>6.2</v>
      </c>
      <c r="IB20" s="77" t="s">
        <v>244</v>
      </c>
      <c r="IC20" s="38" t="s">
        <v>53</v>
      </c>
      <c r="ID20" s="38">
        <v>36</v>
      </c>
      <c r="IE20" s="39" t="s">
        <v>210</v>
      </c>
      <c r="IF20" s="39" t="s">
        <v>35</v>
      </c>
      <c r="IG20" s="39" t="s">
        <v>47</v>
      </c>
      <c r="IH20" s="39">
        <v>10</v>
      </c>
      <c r="II20" s="39" t="s">
        <v>39</v>
      </c>
    </row>
    <row r="21" spans="1:243" s="38" customFormat="1" ht="57" customHeight="1">
      <c r="A21" s="86">
        <v>6.3</v>
      </c>
      <c r="B21" s="90" t="s">
        <v>137</v>
      </c>
      <c r="C21" s="24" t="s">
        <v>54</v>
      </c>
      <c r="D21" s="91">
        <v>40</v>
      </c>
      <c r="E21" s="79" t="s">
        <v>210</v>
      </c>
      <c r="F21" s="84">
        <v>552.05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22082</v>
      </c>
      <c r="BB21" s="48">
        <f t="shared" si="2"/>
        <v>22082</v>
      </c>
      <c r="BC21" s="37" t="str">
        <f t="shared" si="3"/>
        <v>INR  Twenty Two Thousand  &amp;Eighty Two  Only</v>
      </c>
      <c r="IA21" s="38">
        <v>6.3</v>
      </c>
      <c r="IB21" s="38" t="s">
        <v>245</v>
      </c>
      <c r="IC21" s="38" t="s">
        <v>54</v>
      </c>
      <c r="ID21" s="38">
        <v>40</v>
      </c>
      <c r="IE21" s="39" t="s">
        <v>210</v>
      </c>
      <c r="IF21" s="39" t="s">
        <v>49</v>
      </c>
      <c r="IG21" s="39" t="s">
        <v>50</v>
      </c>
      <c r="IH21" s="39">
        <v>10</v>
      </c>
      <c r="II21" s="39" t="s">
        <v>39</v>
      </c>
    </row>
    <row r="22" spans="1:243" s="38" customFormat="1" ht="51" customHeight="1">
      <c r="A22" s="86">
        <v>6.4</v>
      </c>
      <c r="B22" s="90" t="s">
        <v>138</v>
      </c>
      <c r="C22" s="24" t="s">
        <v>55</v>
      </c>
      <c r="D22" s="91">
        <v>31</v>
      </c>
      <c r="E22" s="79" t="s">
        <v>210</v>
      </c>
      <c r="F22" s="84">
        <v>733.7</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22744.7</v>
      </c>
      <c r="BB22" s="48">
        <f t="shared" si="2"/>
        <v>22744.7</v>
      </c>
      <c r="BC22" s="37" t="str">
        <f t="shared" si="3"/>
        <v>INR  Twenty Two Thousand Seven Hundred &amp; Forty Four  and Paise Seventy Only</v>
      </c>
      <c r="IA22" s="38">
        <v>6.4</v>
      </c>
      <c r="IB22" s="77" t="s">
        <v>246</v>
      </c>
      <c r="IC22" s="38" t="s">
        <v>55</v>
      </c>
      <c r="ID22" s="38">
        <v>31</v>
      </c>
      <c r="IE22" s="39" t="s">
        <v>210</v>
      </c>
      <c r="IF22" s="39" t="s">
        <v>42</v>
      </c>
      <c r="IG22" s="39" t="s">
        <v>36</v>
      </c>
      <c r="IH22" s="39">
        <v>123.223</v>
      </c>
      <c r="II22" s="39" t="s">
        <v>39</v>
      </c>
    </row>
    <row r="23" spans="1:243" s="38" customFormat="1" ht="49.5" customHeight="1">
      <c r="A23" s="86">
        <v>6.5</v>
      </c>
      <c r="B23" s="90" t="s">
        <v>139</v>
      </c>
      <c r="C23" s="24" t="s">
        <v>56</v>
      </c>
      <c r="D23" s="91">
        <v>6</v>
      </c>
      <c r="E23" s="79" t="s">
        <v>210</v>
      </c>
      <c r="F23" s="84">
        <v>766.75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4600.5</v>
      </c>
      <c r="BB23" s="48">
        <f t="shared" si="2"/>
        <v>4600.5</v>
      </c>
      <c r="BC23" s="37" t="str">
        <f t="shared" si="3"/>
        <v>INR  Four Thousand Six Hundred    and Paise Fifty Only</v>
      </c>
      <c r="IA23" s="38">
        <v>6.5</v>
      </c>
      <c r="IB23" s="77" t="s">
        <v>247</v>
      </c>
      <c r="IC23" s="38" t="s">
        <v>56</v>
      </c>
      <c r="ID23" s="38">
        <v>6</v>
      </c>
      <c r="IE23" s="39" t="s">
        <v>210</v>
      </c>
      <c r="IF23" s="39" t="s">
        <v>44</v>
      </c>
      <c r="IG23" s="39" t="s">
        <v>45</v>
      </c>
      <c r="IH23" s="39">
        <v>213</v>
      </c>
      <c r="II23" s="39" t="s">
        <v>39</v>
      </c>
    </row>
    <row r="24" spans="1:243" s="38" customFormat="1" ht="48" customHeight="1">
      <c r="A24" s="86">
        <v>7</v>
      </c>
      <c r="B24" s="90" t="s">
        <v>140</v>
      </c>
      <c r="C24" s="24" t="s">
        <v>57</v>
      </c>
      <c r="D24" s="91">
        <v>2176</v>
      </c>
      <c r="E24" s="79" t="s">
        <v>212</v>
      </c>
      <c r="F24" s="84">
        <v>83.5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181696</v>
      </c>
      <c r="BB24" s="48">
        <f t="shared" si="2"/>
        <v>181696</v>
      </c>
      <c r="BC24" s="37" t="str">
        <f t="shared" si="3"/>
        <v>INR  One Lakh Eighty One Thousand Six Hundred &amp; Ninety Six  Only</v>
      </c>
      <c r="IA24" s="38">
        <v>7</v>
      </c>
      <c r="IB24" s="77" t="s">
        <v>248</v>
      </c>
      <c r="IC24" s="38" t="s">
        <v>57</v>
      </c>
      <c r="ID24" s="38">
        <v>2176</v>
      </c>
      <c r="IE24" s="39" t="s">
        <v>212</v>
      </c>
      <c r="IF24" s="39" t="s">
        <v>35</v>
      </c>
      <c r="IG24" s="39" t="s">
        <v>47</v>
      </c>
      <c r="IH24" s="39">
        <v>10</v>
      </c>
      <c r="II24" s="39" t="s">
        <v>39</v>
      </c>
    </row>
    <row r="25" spans="1:243" s="38" customFormat="1" ht="48.75" customHeight="1">
      <c r="A25" s="86">
        <v>8</v>
      </c>
      <c r="B25" s="90" t="s">
        <v>141</v>
      </c>
      <c r="C25" s="24" t="s">
        <v>80</v>
      </c>
      <c r="D25" s="91">
        <v>6</v>
      </c>
      <c r="E25" s="79" t="s">
        <v>82</v>
      </c>
      <c r="F25" s="84">
        <v>6157.45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36944.7</v>
      </c>
      <c r="BB25" s="48">
        <f aca="true" t="shared" si="6" ref="BB25:BB39">BA25+SUM(N25:AZ25)</f>
        <v>36944.7</v>
      </c>
      <c r="BC25" s="37" t="str">
        <f aca="true" t="shared" si="7" ref="BC25:BC39">SpellNumber(L25,BB25)</f>
        <v>INR  Thirty Six Thousand Nine Hundred &amp; Forty Four  and Paise Seventy Only</v>
      </c>
      <c r="IA25" s="38">
        <v>8</v>
      </c>
      <c r="IB25" s="77" t="s">
        <v>249</v>
      </c>
      <c r="IC25" s="38" t="s">
        <v>80</v>
      </c>
      <c r="ID25" s="38">
        <v>6</v>
      </c>
      <c r="IE25" s="39" t="s">
        <v>82</v>
      </c>
      <c r="IF25" s="39" t="s">
        <v>42</v>
      </c>
      <c r="IG25" s="39" t="s">
        <v>36</v>
      </c>
      <c r="IH25" s="39">
        <v>123.223</v>
      </c>
      <c r="II25" s="39" t="s">
        <v>39</v>
      </c>
    </row>
    <row r="26" spans="1:243" s="38" customFormat="1" ht="48" customHeight="1">
      <c r="A26" s="86">
        <v>9</v>
      </c>
      <c r="B26" s="90" t="s">
        <v>142</v>
      </c>
      <c r="C26" s="24" t="s">
        <v>58</v>
      </c>
      <c r="D26" s="91">
        <v>30</v>
      </c>
      <c r="E26" s="79" t="s">
        <v>82</v>
      </c>
      <c r="F26" s="84">
        <v>7590.45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227713.5</v>
      </c>
      <c r="BB26" s="48">
        <f t="shared" si="6"/>
        <v>227713.5</v>
      </c>
      <c r="BC26" s="37" t="str">
        <f t="shared" si="7"/>
        <v>INR  Two Lakh Twenty Seven Thousand Seven Hundred &amp; Thirteen  and Paise Fifty Only</v>
      </c>
      <c r="IA26" s="38">
        <v>9</v>
      </c>
      <c r="IB26" s="77" t="s">
        <v>250</v>
      </c>
      <c r="IC26" s="38" t="s">
        <v>58</v>
      </c>
      <c r="ID26" s="38">
        <v>30</v>
      </c>
      <c r="IE26" s="39" t="s">
        <v>82</v>
      </c>
      <c r="IF26" s="39" t="s">
        <v>44</v>
      </c>
      <c r="IG26" s="39" t="s">
        <v>45</v>
      </c>
      <c r="IH26" s="39">
        <v>213</v>
      </c>
      <c r="II26" s="39" t="s">
        <v>39</v>
      </c>
    </row>
    <row r="27" spans="1:243" s="38" customFormat="1" ht="42.75" customHeight="1">
      <c r="A27" s="86">
        <v>10</v>
      </c>
      <c r="B27" s="90" t="s">
        <v>143</v>
      </c>
      <c r="C27" s="24" t="s">
        <v>59</v>
      </c>
      <c r="D27" s="91">
        <v>10</v>
      </c>
      <c r="E27" s="79" t="s">
        <v>68</v>
      </c>
      <c r="F27" s="84">
        <v>773.75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7737.5</v>
      </c>
      <c r="BB27" s="48">
        <f t="shared" si="6"/>
        <v>7737.5</v>
      </c>
      <c r="BC27" s="37" t="str">
        <f t="shared" si="7"/>
        <v>INR  Seven Thousand Seven Hundred &amp; Thirty Seven  and Paise Fifty Only</v>
      </c>
      <c r="IA27" s="38">
        <v>10</v>
      </c>
      <c r="IB27" s="77" t="s">
        <v>251</v>
      </c>
      <c r="IC27" s="38" t="s">
        <v>59</v>
      </c>
      <c r="ID27" s="38">
        <v>10</v>
      </c>
      <c r="IE27" s="39" t="s">
        <v>68</v>
      </c>
      <c r="IF27" s="39" t="s">
        <v>35</v>
      </c>
      <c r="IG27" s="39" t="s">
        <v>47</v>
      </c>
      <c r="IH27" s="39">
        <v>10</v>
      </c>
      <c r="II27" s="39" t="s">
        <v>39</v>
      </c>
    </row>
    <row r="28" spans="1:243" s="38" customFormat="1" ht="39" customHeight="1">
      <c r="A28" s="86">
        <v>11</v>
      </c>
      <c r="B28" s="90" t="s">
        <v>144</v>
      </c>
      <c r="C28" s="24" t="s">
        <v>60</v>
      </c>
      <c r="D28" s="91">
        <v>17</v>
      </c>
      <c r="E28" s="79" t="s">
        <v>211</v>
      </c>
      <c r="F28" s="84">
        <v>219.65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3734.05</v>
      </c>
      <c r="BB28" s="48">
        <f t="shared" si="6"/>
        <v>3734.05</v>
      </c>
      <c r="BC28" s="37" t="str">
        <f t="shared" si="7"/>
        <v>INR  Three Thousand Seven Hundred &amp; Thirty Four  and Paise Five Only</v>
      </c>
      <c r="IA28" s="38">
        <v>11</v>
      </c>
      <c r="IB28" s="77" t="s">
        <v>252</v>
      </c>
      <c r="IC28" s="38" t="s">
        <v>60</v>
      </c>
      <c r="ID28" s="38">
        <v>17</v>
      </c>
      <c r="IE28" s="39" t="s">
        <v>211</v>
      </c>
      <c r="IF28" s="39" t="s">
        <v>49</v>
      </c>
      <c r="IG28" s="39" t="s">
        <v>50</v>
      </c>
      <c r="IH28" s="39">
        <v>10</v>
      </c>
      <c r="II28" s="39" t="s">
        <v>39</v>
      </c>
    </row>
    <row r="29" spans="1:243" s="38" customFormat="1" ht="47.25" customHeight="1">
      <c r="A29" s="86">
        <v>12</v>
      </c>
      <c r="B29" s="90" t="s">
        <v>145</v>
      </c>
      <c r="C29" s="24" t="s">
        <v>61</v>
      </c>
      <c r="D29" s="91">
        <v>88</v>
      </c>
      <c r="E29" s="79" t="s">
        <v>68</v>
      </c>
      <c r="F29" s="84">
        <v>303.9</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26743.2</v>
      </c>
      <c r="BB29" s="48">
        <f t="shared" si="6"/>
        <v>26743.2</v>
      </c>
      <c r="BC29" s="37" t="str">
        <f t="shared" si="7"/>
        <v>INR  Twenty Six Thousand Seven Hundred &amp; Forty Three  and Paise Twenty Only</v>
      </c>
      <c r="IA29" s="38">
        <v>12</v>
      </c>
      <c r="IB29" s="77" t="s">
        <v>253</v>
      </c>
      <c r="IC29" s="38" t="s">
        <v>61</v>
      </c>
      <c r="ID29" s="38">
        <v>88</v>
      </c>
      <c r="IE29" s="39" t="s">
        <v>68</v>
      </c>
      <c r="IF29" s="39" t="s">
        <v>44</v>
      </c>
      <c r="IG29" s="39" t="s">
        <v>63</v>
      </c>
      <c r="IH29" s="39">
        <v>10</v>
      </c>
      <c r="II29" s="39" t="s">
        <v>39</v>
      </c>
    </row>
    <row r="30" spans="1:243" s="38" customFormat="1" ht="47.25" customHeight="1">
      <c r="A30" s="86">
        <v>13</v>
      </c>
      <c r="B30" s="90" t="s">
        <v>146</v>
      </c>
      <c r="C30" s="24" t="s">
        <v>62</v>
      </c>
      <c r="D30" s="91">
        <v>137</v>
      </c>
      <c r="E30" s="79" t="s">
        <v>68</v>
      </c>
      <c r="F30" s="84">
        <v>263.55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36106.35</v>
      </c>
      <c r="BB30" s="48">
        <f t="shared" si="6"/>
        <v>36106.35</v>
      </c>
      <c r="BC30" s="37" t="str">
        <f t="shared" si="7"/>
        <v>INR  Thirty Six Thousand One Hundred &amp; Six  and Paise Thirty Five Only</v>
      </c>
      <c r="IA30" s="38">
        <v>13</v>
      </c>
      <c r="IB30" s="77" t="s">
        <v>254</v>
      </c>
      <c r="IC30" s="38" t="s">
        <v>62</v>
      </c>
      <c r="ID30" s="38">
        <v>137</v>
      </c>
      <c r="IE30" s="39" t="s">
        <v>68</v>
      </c>
      <c r="IF30" s="39" t="s">
        <v>44</v>
      </c>
      <c r="IG30" s="39" t="s">
        <v>63</v>
      </c>
      <c r="IH30" s="39">
        <v>10</v>
      </c>
      <c r="II30" s="39" t="s">
        <v>39</v>
      </c>
    </row>
    <row r="31" spans="1:243" s="38" customFormat="1" ht="33.75" customHeight="1">
      <c r="A31" s="86">
        <v>14</v>
      </c>
      <c r="B31" s="90" t="s">
        <v>147</v>
      </c>
      <c r="C31" s="24" t="s">
        <v>70</v>
      </c>
      <c r="D31" s="91">
        <v>137</v>
      </c>
      <c r="E31" s="79" t="s">
        <v>68</v>
      </c>
      <c r="F31" s="84">
        <v>164.7</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22563.9</v>
      </c>
      <c r="BB31" s="48">
        <f t="shared" si="6"/>
        <v>22563.9</v>
      </c>
      <c r="BC31" s="37" t="str">
        <f t="shared" si="7"/>
        <v>INR  Twenty Two Thousand Five Hundred &amp; Sixty Three  and Paise Ninety Only</v>
      </c>
      <c r="IA31" s="38">
        <v>14</v>
      </c>
      <c r="IB31" s="77" t="s">
        <v>255</v>
      </c>
      <c r="IC31" s="38" t="s">
        <v>70</v>
      </c>
      <c r="ID31" s="38">
        <v>137</v>
      </c>
      <c r="IE31" s="39" t="s">
        <v>68</v>
      </c>
      <c r="IF31" s="39" t="s">
        <v>44</v>
      </c>
      <c r="IG31" s="39" t="s">
        <v>63</v>
      </c>
      <c r="IH31" s="39">
        <v>10</v>
      </c>
      <c r="II31" s="39" t="s">
        <v>39</v>
      </c>
    </row>
    <row r="32" spans="1:243" s="38" customFormat="1" ht="48" customHeight="1">
      <c r="A32" s="86">
        <v>15</v>
      </c>
      <c r="B32" s="90" t="s">
        <v>148</v>
      </c>
      <c r="C32" s="24" t="s">
        <v>71</v>
      </c>
      <c r="D32" s="91">
        <v>112</v>
      </c>
      <c r="E32" s="79" t="s">
        <v>68</v>
      </c>
      <c r="F32" s="84">
        <v>115.15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12896.8</v>
      </c>
      <c r="BB32" s="48">
        <f>BA32+SUM(N32:AZ32)</f>
        <v>12896.8</v>
      </c>
      <c r="BC32" s="37" t="str">
        <f>SpellNumber(L32,BB32)</f>
        <v>INR  Twelve Thousand Eight Hundred &amp; Ninety Six  and Paise Eighty Only</v>
      </c>
      <c r="IA32" s="38">
        <v>15</v>
      </c>
      <c r="IB32" s="77" t="s">
        <v>256</v>
      </c>
      <c r="IC32" s="38" t="s">
        <v>71</v>
      </c>
      <c r="ID32" s="38">
        <v>112</v>
      </c>
      <c r="IE32" s="39" t="s">
        <v>68</v>
      </c>
      <c r="IF32" s="39" t="s">
        <v>44</v>
      </c>
      <c r="IG32" s="39" t="s">
        <v>63</v>
      </c>
      <c r="IH32" s="39">
        <v>10</v>
      </c>
      <c r="II32" s="39" t="s">
        <v>39</v>
      </c>
    </row>
    <row r="33" spans="1:243" s="38" customFormat="1" ht="47.25" customHeight="1">
      <c r="A33" s="86">
        <v>16</v>
      </c>
      <c r="B33" s="90" t="s">
        <v>149</v>
      </c>
      <c r="C33" s="24" t="s">
        <v>72</v>
      </c>
      <c r="D33" s="92">
        <v>112</v>
      </c>
      <c r="E33" s="79" t="s">
        <v>68</v>
      </c>
      <c r="F33" s="84">
        <v>153.45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17186.4</v>
      </c>
      <c r="BB33" s="48">
        <f t="shared" si="6"/>
        <v>17186.4</v>
      </c>
      <c r="BC33" s="37" t="str">
        <f t="shared" si="7"/>
        <v>INR  Seventeen Thousand One Hundred &amp; Eighty Six  and Paise Forty Only</v>
      </c>
      <c r="IA33" s="38">
        <v>16</v>
      </c>
      <c r="IB33" s="77" t="s">
        <v>257</v>
      </c>
      <c r="IC33" s="38" t="s">
        <v>72</v>
      </c>
      <c r="ID33" s="38">
        <v>112</v>
      </c>
      <c r="IE33" s="39" t="s">
        <v>68</v>
      </c>
      <c r="IF33" s="39" t="s">
        <v>44</v>
      </c>
      <c r="IG33" s="39" t="s">
        <v>63</v>
      </c>
      <c r="IH33" s="39">
        <v>10</v>
      </c>
      <c r="II33" s="39" t="s">
        <v>39</v>
      </c>
    </row>
    <row r="34" spans="1:243" s="38" customFormat="1" ht="45.75" customHeight="1">
      <c r="A34" s="86">
        <v>17</v>
      </c>
      <c r="B34" s="90" t="s">
        <v>150</v>
      </c>
      <c r="C34" s="24" t="s">
        <v>73</v>
      </c>
      <c r="D34" s="91">
        <v>34</v>
      </c>
      <c r="E34" s="79" t="s">
        <v>210</v>
      </c>
      <c r="F34" s="84">
        <v>614.05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20877.7</v>
      </c>
      <c r="BB34" s="48">
        <f t="shared" si="6"/>
        <v>20877.7</v>
      </c>
      <c r="BC34" s="37" t="str">
        <f t="shared" si="7"/>
        <v>INR  Twenty Thousand Eight Hundred &amp; Seventy Seven  and Paise Seventy Only</v>
      </c>
      <c r="IA34" s="38">
        <v>17</v>
      </c>
      <c r="IB34" s="77" t="s">
        <v>258</v>
      </c>
      <c r="IC34" s="38" t="s">
        <v>73</v>
      </c>
      <c r="ID34" s="38">
        <v>34</v>
      </c>
      <c r="IE34" s="39" t="s">
        <v>210</v>
      </c>
      <c r="IF34" s="39" t="s">
        <v>44</v>
      </c>
      <c r="IG34" s="39" t="s">
        <v>63</v>
      </c>
      <c r="IH34" s="39">
        <v>10</v>
      </c>
      <c r="II34" s="39" t="s">
        <v>39</v>
      </c>
    </row>
    <row r="35" spans="1:243" s="38" customFormat="1" ht="54" customHeight="1">
      <c r="A35" s="86">
        <v>18</v>
      </c>
      <c r="B35" s="90" t="s">
        <v>151</v>
      </c>
      <c r="C35" s="24" t="s">
        <v>74</v>
      </c>
      <c r="D35" s="91">
        <v>24</v>
      </c>
      <c r="E35" s="79" t="s">
        <v>210</v>
      </c>
      <c r="F35" s="84">
        <v>854.3</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20503.2</v>
      </c>
      <c r="BB35" s="48">
        <f t="shared" si="6"/>
        <v>20503.2</v>
      </c>
      <c r="BC35" s="37" t="str">
        <f t="shared" si="7"/>
        <v>INR  Twenty Thousand Five Hundred &amp; Three  and Paise Twenty Only</v>
      </c>
      <c r="IA35" s="38">
        <v>18</v>
      </c>
      <c r="IB35" s="77" t="s">
        <v>259</v>
      </c>
      <c r="IC35" s="38" t="s">
        <v>74</v>
      </c>
      <c r="ID35" s="38">
        <v>24</v>
      </c>
      <c r="IE35" s="39" t="s">
        <v>210</v>
      </c>
      <c r="IF35" s="39" t="s">
        <v>44</v>
      </c>
      <c r="IG35" s="39" t="s">
        <v>63</v>
      </c>
      <c r="IH35" s="39">
        <v>10</v>
      </c>
      <c r="II35" s="39" t="s">
        <v>39</v>
      </c>
    </row>
    <row r="36" spans="1:243" s="38" customFormat="1" ht="46.5" customHeight="1">
      <c r="A36" s="86">
        <v>19</v>
      </c>
      <c r="B36" s="90" t="s">
        <v>152</v>
      </c>
      <c r="C36" s="24" t="s">
        <v>75</v>
      </c>
      <c r="D36" s="91">
        <v>28</v>
      </c>
      <c r="E36" s="79" t="s">
        <v>210</v>
      </c>
      <c r="F36" s="84">
        <v>523.05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14645.4</v>
      </c>
      <c r="BB36" s="48">
        <f t="shared" si="6"/>
        <v>14645.4</v>
      </c>
      <c r="BC36" s="37" t="str">
        <f t="shared" si="7"/>
        <v>INR  Fourteen Thousand Six Hundred &amp; Forty Five  and Paise Forty Only</v>
      </c>
      <c r="IA36" s="38">
        <v>19</v>
      </c>
      <c r="IB36" s="77" t="s">
        <v>260</v>
      </c>
      <c r="IC36" s="38" t="s">
        <v>75</v>
      </c>
      <c r="ID36" s="38">
        <v>28</v>
      </c>
      <c r="IE36" s="39" t="s">
        <v>210</v>
      </c>
      <c r="IF36" s="39" t="s">
        <v>44</v>
      </c>
      <c r="IG36" s="39" t="s">
        <v>63</v>
      </c>
      <c r="IH36" s="39">
        <v>10</v>
      </c>
      <c r="II36" s="39" t="s">
        <v>39</v>
      </c>
    </row>
    <row r="37" spans="1:243" s="38" customFormat="1" ht="38.25" customHeight="1">
      <c r="A37" s="86">
        <v>20.1</v>
      </c>
      <c r="B37" s="93" t="s">
        <v>153</v>
      </c>
      <c r="C37" s="24" t="s">
        <v>76</v>
      </c>
      <c r="D37" s="91">
        <v>100</v>
      </c>
      <c r="E37" s="79" t="s">
        <v>213</v>
      </c>
      <c r="F37" s="84">
        <v>284.9</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28490</v>
      </c>
      <c r="BB37" s="48">
        <f t="shared" si="6"/>
        <v>28490</v>
      </c>
      <c r="BC37" s="37" t="str">
        <f t="shared" si="7"/>
        <v>INR  Twenty Eight Thousand Four Hundred &amp; Ninety  Only</v>
      </c>
      <c r="IA37" s="38">
        <v>20.1</v>
      </c>
      <c r="IB37" s="77" t="s">
        <v>153</v>
      </c>
      <c r="IC37" s="38" t="s">
        <v>76</v>
      </c>
      <c r="ID37" s="38">
        <v>100</v>
      </c>
      <c r="IE37" s="39" t="s">
        <v>213</v>
      </c>
      <c r="IF37" s="39" t="s">
        <v>44</v>
      </c>
      <c r="IG37" s="39" t="s">
        <v>63</v>
      </c>
      <c r="IH37" s="39">
        <v>10</v>
      </c>
      <c r="II37" s="39" t="s">
        <v>39</v>
      </c>
    </row>
    <row r="38" spans="1:243" s="38" customFormat="1" ht="35.25" customHeight="1">
      <c r="A38" s="86">
        <v>20.2</v>
      </c>
      <c r="B38" s="93" t="s">
        <v>154</v>
      </c>
      <c r="C38" s="24" t="s">
        <v>77</v>
      </c>
      <c r="D38" s="91">
        <v>25</v>
      </c>
      <c r="E38" s="79" t="s">
        <v>213</v>
      </c>
      <c r="F38" s="84">
        <v>438</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10950</v>
      </c>
      <c r="BB38" s="48">
        <f t="shared" si="6"/>
        <v>10950</v>
      </c>
      <c r="BC38" s="37" t="str">
        <f t="shared" si="7"/>
        <v>INR  Ten Thousand Nine Hundred &amp; Fifty  Only</v>
      </c>
      <c r="IA38" s="38">
        <v>20.2</v>
      </c>
      <c r="IB38" s="77" t="s">
        <v>261</v>
      </c>
      <c r="IC38" s="38" t="s">
        <v>77</v>
      </c>
      <c r="ID38" s="38">
        <v>25</v>
      </c>
      <c r="IE38" s="39" t="s">
        <v>213</v>
      </c>
      <c r="IF38" s="39" t="s">
        <v>44</v>
      </c>
      <c r="IG38" s="39" t="s">
        <v>63</v>
      </c>
      <c r="IH38" s="39">
        <v>10</v>
      </c>
      <c r="II38" s="39" t="s">
        <v>39</v>
      </c>
    </row>
    <row r="39" spans="1:243" s="38" customFormat="1" ht="57" customHeight="1">
      <c r="A39" s="86">
        <v>21</v>
      </c>
      <c r="B39" s="93" t="s">
        <v>155</v>
      </c>
      <c r="C39" s="24" t="s">
        <v>78</v>
      </c>
      <c r="D39" s="91">
        <v>2</v>
      </c>
      <c r="E39" s="79" t="s">
        <v>39</v>
      </c>
      <c r="F39" s="84">
        <v>418.95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837.9</v>
      </c>
      <c r="BB39" s="48">
        <f t="shared" si="6"/>
        <v>837.9</v>
      </c>
      <c r="BC39" s="37" t="str">
        <f t="shared" si="7"/>
        <v>INR  Eight Hundred &amp; Thirty Seven  and Paise Ninety Only</v>
      </c>
      <c r="IA39" s="38">
        <v>21</v>
      </c>
      <c r="IB39" s="77" t="s">
        <v>262</v>
      </c>
      <c r="IC39" s="38" t="s">
        <v>78</v>
      </c>
      <c r="ID39" s="38">
        <v>2</v>
      </c>
      <c r="IE39" s="39" t="s">
        <v>39</v>
      </c>
      <c r="IF39" s="39" t="s">
        <v>44</v>
      </c>
      <c r="IG39" s="39" t="s">
        <v>63</v>
      </c>
      <c r="IH39" s="39">
        <v>10</v>
      </c>
      <c r="II39" s="39" t="s">
        <v>39</v>
      </c>
    </row>
    <row r="40" spans="1:243" s="38" customFormat="1" ht="57" customHeight="1">
      <c r="A40" s="86">
        <v>22</v>
      </c>
      <c r="B40" s="93" t="s">
        <v>156</v>
      </c>
      <c r="C40" s="24" t="s">
        <v>86</v>
      </c>
      <c r="D40" s="91">
        <v>2</v>
      </c>
      <c r="E40" s="79" t="s">
        <v>39</v>
      </c>
      <c r="F40" s="84">
        <v>606.25</v>
      </c>
      <c r="G40" s="51"/>
      <c r="H40" s="52"/>
      <c r="I40" s="40" t="s">
        <v>40</v>
      </c>
      <c r="J40" s="43">
        <f aca="true" t="shared" si="8" ref="J40:J83">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2">total_amount_ba($B$2,$D$2,D40,F40,J40,K40,M40)</f>
        <v>1212.5</v>
      </c>
      <c r="BB40" s="48">
        <f aca="true" t="shared" si="10" ref="BB40:BB72">BA40+SUM(N40:AZ40)</f>
        <v>1212.5</v>
      </c>
      <c r="BC40" s="37" t="str">
        <f aca="true" t="shared" si="11" ref="BC40:BC72">SpellNumber(L40,BB40)</f>
        <v>INR  One Thousand Two Hundred &amp; Twelve  and Paise Fifty Only</v>
      </c>
      <c r="IA40" s="38">
        <v>22</v>
      </c>
      <c r="IB40" s="77" t="s">
        <v>263</v>
      </c>
      <c r="IC40" s="38" t="s">
        <v>86</v>
      </c>
      <c r="ID40" s="38">
        <v>2</v>
      </c>
      <c r="IE40" s="39" t="s">
        <v>39</v>
      </c>
      <c r="IF40" s="39" t="s">
        <v>44</v>
      </c>
      <c r="IG40" s="39" t="s">
        <v>63</v>
      </c>
      <c r="IH40" s="39">
        <v>10</v>
      </c>
      <c r="II40" s="39" t="s">
        <v>39</v>
      </c>
    </row>
    <row r="41" spans="1:243" s="38" customFormat="1" ht="57" customHeight="1">
      <c r="A41" s="86">
        <v>23</v>
      </c>
      <c r="B41" s="93" t="s">
        <v>157</v>
      </c>
      <c r="C41" s="24" t="s">
        <v>87</v>
      </c>
      <c r="D41" s="91">
        <v>50</v>
      </c>
      <c r="E41" s="79" t="s">
        <v>210</v>
      </c>
      <c r="F41" s="84">
        <v>177.15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8857.5</v>
      </c>
      <c r="BB41" s="48">
        <f t="shared" si="10"/>
        <v>8857.5</v>
      </c>
      <c r="BC41" s="37" t="str">
        <f t="shared" si="11"/>
        <v>INR  Eight Thousand Eight Hundred &amp; Fifty Seven  and Paise Fifty Only</v>
      </c>
      <c r="IA41" s="38">
        <v>23</v>
      </c>
      <c r="IB41" s="77" t="s">
        <v>264</v>
      </c>
      <c r="IC41" s="38" t="s">
        <v>87</v>
      </c>
      <c r="ID41" s="38">
        <v>50</v>
      </c>
      <c r="IE41" s="39" t="s">
        <v>210</v>
      </c>
      <c r="IF41" s="39" t="s">
        <v>44</v>
      </c>
      <c r="IG41" s="39" t="s">
        <v>63</v>
      </c>
      <c r="IH41" s="39">
        <v>10</v>
      </c>
      <c r="II41" s="39" t="s">
        <v>39</v>
      </c>
    </row>
    <row r="42" spans="1:243" s="38" customFormat="1" ht="57" customHeight="1">
      <c r="A42" s="86">
        <v>24</v>
      </c>
      <c r="B42" s="90" t="s">
        <v>158</v>
      </c>
      <c r="C42" s="24" t="s">
        <v>88</v>
      </c>
      <c r="D42" s="94">
        <v>10</v>
      </c>
      <c r="E42" s="79" t="s">
        <v>68</v>
      </c>
      <c r="F42" s="95">
        <v>1296.4</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12964</v>
      </c>
      <c r="BB42" s="48">
        <f t="shared" si="10"/>
        <v>12964</v>
      </c>
      <c r="BC42" s="37" t="str">
        <f t="shared" si="11"/>
        <v>INR  Twelve Thousand Nine Hundred &amp; Sixty Four  Only</v>
      </c>
      <c r="IA42" s="38">
        <v>24</v>
      </c>
      <c r="IB42" s="77" t="s">
        <v>265</v>
      </c>
      <c r="IC42" s="38" t="s">
        <v>88</v>
      </c>
      <c r="ID42" s="38">
        <v>10</v>
      </c>
      <c r="IE42" s="39" t="s">
        <v>68</v>
      </c>
      <c r="IF42" s="39" t="s">
        <v>44</v>
      </c>
      <c r="IG42" s="39" t="s">
        <v>63</v>
      </c>
      <c r="IH42" s="39">
        <v>10</v>
      </c>
      <c r="II42" s="39" t="s">
        <v>39</v>
      </c>
    </row>
    <row r="43" spans="1:243" s="38" customFormat="1" ht="57" customHeight="1">
      <c r="A43" s="86">
        <v>25</v>
      </c>
      <c r="B43" s="90" t="s">
        <v>159</v>
      </c>
      <c r="C43" s="24" t="s">
        <v>89</v>
      </c>
      <c r="D43" s="91">
        <v>336</v>
      </c>
      <c r="E43" s="79" t="s">
        <v>212</v>
      </c>
      <c r="F43" s="84">
        <v>165.3</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55540.8</v>
      </c>
      <c r="BB43" s="48">
        <f t="shared" si="10"/>
        <v>55540.8</v>
      </c>
      <c r="BC43" s="37" t="str">
        <f t="shared" si="11"/>
        <v>INR  Fifty Five Thousand Five Hundred &amp; Forty  and Paise Eighty Only</v>
      </c>
      <c r="IA43" s="38">
        <v>25</v>
      </c>
      <c r="IB43" s="77" t="s">
        <v>266</v>
      </c>
      <c r="IC43" s="38" t="s">
        <v>89</v>
      </c>
      <c r="ID43" s="38">
        <v>336</v>
      </c>
      <c r="IE43" s="39" t="s">
        <v>212</v>
      </c>
      <c r="IF43" s="39" t="s">
        <v>44</v>
      </c>
      <c r="IG43" s="39" t="s">
        <v>63</v>
      </c>
      <c r="IH43" s="39">
        <v>10</v>
      </c>
      <c r="II43" s="39" t="s">
        <v>39</v>
      </c>
    </row>
    <row r="44" spans="1:243" s="38" customFormat="1" ht="57" customHeight="1">
      <c r="A44" s="96">
        <v>26</v>
      </c>
      <c r="B44" s="82" t="s">
        <v>160</v>
      </c>
      <c r="C44" s="24" t="s">
        <v>90</v>
      </c>
      <c r="D44" s="94">
        <v>10</v>
      </c>
      <c r="E44" s="79" t="s">
        <v>214</v>
      </c>
      <c r="F44" s="94">
        <v>305.05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3050.5</v>
      </c>
      <c r="BB44" s="48">
        <f t="shared" si="10"/>
        <v>3050.5</v>
      </c>
      <c r="BC44" s="37" t="str">
        <f t="shared" si="11"/>
        <v>INR  Three Thousand  &amp;Fifty  and Paise Fifty Only</v>
      </c>
      <c r="IA44" s="38">
        <v>26</v>
      </c>
      <c r="IB44" s="77" t="s">
        <v>267</v>
      </c>
      <c r="IC44" s="38" t="s">
        <v>90</v>
      </c>
      <c r="ID44" s="38">
        <v>10</v>
      </c>
      <c r="IE44" s="39" t="s">
        <v>214</v>
      </c>
      <c r="IF44" s="39" t="s">
        <v>44</v>
      </c>
      <c r="IG44" s="39" t="s">
        <v>63</v>
      </c>
      <c r="IH44" s="39">
        <v>10</v>
      </c>
      <c r="II44" s="39" t="s">
        <v>39</v>
      </c>
    </row>
    <row r="45" spans="1:243" s="38" customFormat="1" ht="57" customHeight="1">
      <c r="A45" s="96">
        <v>27.1</v>
      </c>
      <c r="B45" s="82" t="s">
        <v>161</v>
      </c>
      <c r="C45" s="24" t="s">
        <v>91</v>
      </c>
      <c r="D45" s="94">
        <v>4</v>
      </c>
      <c r="E45" s="79" t="s">
        <v>215</v>
      </c>
      <c r="F45" s="94">
        <v>129.85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519.4</v>
      </c>
      <c r="BB45" s="48">
        <f t="shared" si="10"/>
        <v>519.4</v>
      </c>
      <c r="BC45" s="37" t="str">
        <f t="shared" si="11"/>
        <v>INR  Five Hundred &amp; Nineteen  and Paise Forty Only</v>
      </c>
      <c r="IA45" s="38">
        <v>27.1</v>
      </c>
      <c r="IB45" s="77" t="s">
        <v>161</v>
      </c>
      <c r="IC45" s="38" t="s">
        <v>91</v>
      </c>
      <c r="ID45" s="38">
        <v>4</v>
      </c>
      <c r="IE45" s="39" t="s">
        <v>215</v>
      </c>
      <c r="IF45" s="39" t="s">
        <v>44</v>
      </c>
      <c r="IG45" s="39" t="s">
        <v>63</v>
      </c>
      <c r="IH45" s="39">
        <v>10</v>
      </c>
      <c r="II45" s="39" t="s">
        <v>39</v>
      </c>
    </row>
    <row r="46" spans="1:243" s="38" customFormat="1" ht="57" customHeight="1">
      <c r="A46" s="96">
        <v>27.2</v>
      </c>
      <c r="B46" s="82" t="s">
        <v>162</v>
      </c>
      <c r="C46" s="24" t="s">
        <v>92</v>
      </c>
      <c r="D46" s="94">
        <v>2</v>
      </c>
      <c r="E46" s="79" t="s">
        <v>215</v>
      </c>
      <c r="F46" s="94">
        <v>113.8</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227.6</v>
      </c>
      <c r="BB46" s="48">
        <f t="shared" si="10"/>
        <v>227.6</v>
      </c>
      <c r="BC46" s="37" t="str">
        <f t="shared" si="11"/>
        <v>INR  Two Hundred &amp; Twenty Seven  and Paise Sixty Only</v>
      </c>
      <c r="IA46" s="38">
        <v>27.2</v>
      </c>
      <c r="IB46" s="77" t="s">
        <v>268</v>
      </c>
      <c r="IC46" s="38" t="s">
        <v>92</v>
      </c>
      <c r="ID46" s="38">
        <v>2</v>
      </c>
      <c r="IE46" s="39" t="s">
        <v>215</v>
      </c>
      <c r="IF46" s="39" t="s">
        <v>44</v>
      </c>
      <c r="IG46" s="39" t="s">
        <v>63</v>
      </c>
      <c r="IH46" s="39">
        <v>10</v>
      </c>
      <c r="II46" s="39" t="s">
        <v>39</v>
      </c>
    </row>
    <row r="47" spans="1:243" s="38" customFormat="1" ht="57" customHeight="1">
      <c r="A47" s="96">
        <v>27.3</v>
      </c>
      <c r="B47" s="82" t="s">
        <v>163</v>
      </c>
      <c r="C47" s="24" t="s">
        <v>93</v>
      </c>
      <c r="D47" s="94">
        <v>4</v>
      </c>
      <c r="E47" s="79" t="s">
        <v>215</v>
      </c>
      <c r="F47" s="94">
        <v>117.8</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471.2</v>
      </c>
      <c r="BB47" s="48">
        <f t="shared" si="10"/>
        <v>471.2</v>
      </c>
      <c r="BC47" s="37" t="str">
        <f t="shared" si="11"/>
        <v>INR  Four Hundred &amp; Seventy One  and Paise Twenty Only</v>
      </c>
      <c r="IA47" s="38">
        <v>27.3</v>
      </c>
      <c r="IB47" s="77" t="s">
        <v>269</v>
      </c>
      <c r="IC47" s="38" t="s">
        <v>93</v>
      </c>
      <c r="ID47" s="38">
        <v>4</v>
      </c>
      <c r="IE47" s="39" t="s">
        <v>215</v>
      </c>
      <c r="IF47" s="39" t="s">
        <v>44</v>
      </c>
      <c r="IG47" s="39" t="s">
        <v>63</v>
      </c>
      <c r="IH47" s="39">
        <v>10</v>
      </c>
      <c r="II47" s="39" t="s">
        <v>39</v>
      </c>
    </row>
    <row r="48" spans="1:243" s="38" customFormat="1" ht="57" customHeight="1">
      <c r="A48" s="96">
        <v>28</v>
      </c>
      <c r="B48" s="82" t="s">
        <v>164</v>
      </c>
      <c r="C48" s="24" t="s">
        <v>94</v>
      </c>
      <c r="D48" s="94">
        <v>8</v>
      </c>
      <c r="E48" s="79" t="s">
        <v>216</v>
      </c>
      <c r="F48" s="94">
        <v>126.5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1012</v>
      </c>
      <c r="BB48" s="48">
        <f t="shared" si="10"/>
        <v>1012</v>
      </c>
      <c r="BC48" s="37" t="str">
        <f t="shared" si="11"/>
        <v>INR  One Thousand  &amp;Twelve  Only</v>
      </c>
      <c r="IA48" s="38">
        <v>28</v>
      </c>
      <c r="IB48" s="77" t="s">
        <v>270</v>
      </c>
      <c r="IC48" s="38" t="s">
        <v>94</v>
      </c>
      <c r="ID48" s="38">
        <v>8</v>
      </c>
      <c r="IE48" s="39" t="s">
        <v>216</v>
      </c>
      <c r="IF48" s="39" t="s">
        <v>44</v>
      </c>
      <c r="IG48" s="39" t="s">
        <v>63</v>
      </c>
      <c r="IH48" s="39">
        <v>10</v>
      </c>
      <c r="II48" s="39" t="s">
        <v>39</v>
      </c>
    </row>
    <row r="49" spans="1:243" s="38" customFormat="1" ht="57" customHeight="1">
      <c r="A49" s="96">
        <v>29</v>
      </c>
      <c r="B49" s="82" t="s">
        <v>165</v>
      </c>
      <c r="C49" s="24" t="s">
        <v>95</v>
      </c>
      <c r="D49" s="94">
        <v>6</v>
      </c>
      <c r="E49" s="79" t="s">
        <v>68</v>
      </c>
      <c r="F49" s="97">
        <v>4428.15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26568.9</v>
      </c>
      <c r="BB49" s="48">
        <f t="shared" si="10"/>
        <v>26568.9</v>
      </c>
      <c r="BC49" s="37" t="str">
        <f t="shared" si="11"/>
        <v>INR  Twenty Six Thousand Five Hundred &amp; Sixty Eight  and Paise Ninety Only</v>
      </c>
      <c r="IA49" s="38">
        <v>29</v>
      </c>
      <c r="IB49" s="77" t="s">
        <v>271</v>
      </c>
      <c r="IC49" s="38" t="s">
        <v>95</v>
      </c>
      <c r="ID49" s="38">
        <v>6</v>
      </c>
      <c r="IE49" s="39" t="s">
        <v>68</v>
      </c>
      <c r="IF49" s="39" t="s">
        <v>44</v>
      </c>
      <c r="IG49" s="39" t="s">
        <v>63</v>
      </c>
      <c r="IH49" s="39">
        <v>10</v>
      </c>
      <c r="II49" s="39" t="s">
        <v>39</v>
      </c>
    </row>
    <row r="50" spans="1:243" s="38" customFormat="1" ht="57" customHeight="1">
      <c r="A50" s="96">
        <v>30</v>
      </c>
      <c r="B50" s="82" t="s">
        <v>166</v>
      </c>
      <c r="C50" s="24" t="s">
        <v>96</v>
      </c>
      <c r="D50" s="94">
        <v>137</v>
      </c>
      <c r="E50" s="79" t="s">
        <v>217</v>
      </c>
      <c r="F50" s="97">
        <v>101.75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13939.75</v>
      </c>
      <c r="BB50" s="48">
        <f t="shared" si="10"/>
        <v>13939.75</v>
      </c>
      <c r="BC50" s="37" t="str">
        <f t="shared" si="11"/>
        <v>INR  Thirteen Thousand Nine Hundred &amp; Thirty Nine  and Paise Seventy Five Only</v>
      </c>
      <c r="IA50" s="38">
        <v>30</v>
      </c>
      <c r="IB50" s="77" t="s">
        <v>272</v>
      </c>
      <c r="IC50" s="38" t="s">
        <v>96</v>
      </c>
      <c r="ID50" s="38">
        <v>137</v>
      </c>
      <c r="IE50" s="39" t="s">
        <v>217</v>
      </c>
      <c r="IF50" s="39" t="s">
        <v>44</v>
      </c>
      <c r="IG50" s="39" t="s">
        <v>63</v>
      </c>
      <c r="IH50" s="39">
        <v>10</v>
      </c>
      <c r="II50" s="39" t="s">
        <v>39</v>
      </c>
    </row>
    <row r="51" spans="1:243" s="38" customFormat="1" ht="57" customHeight="1">
      <c r="A51" s="86">
        <v>31</v>
      </c>
      <c r="B51" s="90" t="s">
        <v>167</v>
      </c>
      <c r="C51" s="24" t="s">
        <v>97</v>
      </c>
      <c r="D51" s="91">
        <v>12</v>
      </c>
      <c r="E51" s="79" t="s">
        <v>82</v>
      </c>
      <c r="F51" s="84">
        <v>1953.05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23436.6</v>
      </c>
      <c r="BB51" s="48">
        <f t="shared" si="10"/>
        <v>23436.6</v>
      </c>
      <c r="BC51" s="37" t="str">
        <f t="shared" si="11"/>
        <v>INR  Twenty Three Thousand Four Hundred &amp; Thirty Six  and Paise Sixty Only</v>
      </c>
      <c r="IA51" s="38">
        <v>31</v>
      </c>
      <c r="IB51" s="77" t="s">
        <v>273</v>
      </c>
      <c r="IC51" s="38" t="s">
        <v>97</v>
      </c>
      <c r="ID51" s="38">
        <v>12</v>
      </c>
      <c r="IE51" s="39" t="s">
        <v>82</v>
      </c>
      <c r="IF51" s="39" t="s">
        <v>44</v>
      </c>
      <c r="IG51" s="39" t="s">
        <v>63</v>
      </c>
      <c r="IH51" s="39">
        <v>10</v>
      </c>
      <c r="II51" s="39" t="s">
        <v>39</v>
      </c>
    </row>
    <row r="52" spans="1:243" s="38" customFormat="1" ht="57" customHeight="1">
      <c r="A52" s="96">
        <v>32</v>
      </c>
      <c r="B52" s="82" t="s">
        <v>168</v>
      </c>
      <c r="C52" s="24" t="s">
        <v>98</v>
      </c>
      <c r="D52" s="97">
        <v>19</v>
      </c>
      <c r="E52" s="79" t="s">
        <v>211</v>
      </c>
      <c r="F52" s="97">
        <v>138.85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2638.15</v>
      </c>
      <c r="BB52" s="48">
        <f t="shared" si="10"/>
        <v>2638.15</v>
      </c>
      <c r="BC52" s="37" t="str">
        <f t="shared" si="11"/>
        <v>INR  Two Thousand Six Hundred &amp; Thirty Eight  and Paise Fifteen Only</v>
      </c>
      <c r="IA52" s="38">
        <v>32</v>
      </c>
      <c r="IB52" s="77" t="s">
        <v>274</v>
      </c>
      <c r="IC52" s="38" t="s">
        <v>98</v>
      </c>
      <c r="ID52" s="38">
        <v>19</v>
      </c>
      <c r="IE52" s="39" t="s">
        <v>211</v>
      </c>
      <c r="IF52" s="39" t="s">
        <v>44</v>
      </c>
      <c r="IG52" s="39" t="s">
        <v>63</v>
      </c>
      <c r="IH52" s="39">
        <v>10</v>
      </c>
      <c r="II52" s="39" t="s">
        <v>39</v>
      </c>
    </row>
    <row r="53" spans="1:243" s="38" customFormat="1" ht="57" customHeight="1">
      <c r="A53" s="98">
        <v>33</v>
      </c>
      <c r="B53" s="82" t="s">
        <v>169</v>
      </c>
      <c r="C53" s="24" t="s">
        <v>99</v>
      </c>
      <c r="D53" s="88">
        <v>320</v>
      </c>
      <c r="E53" s="79" t="s">
        <v>218</v>
      </c>
      <c r="F53" s="84">
        <v>1089</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348480</v>
      </c>
      <c r="BB53" s="48">
        <f t="shared" si="10"/>
        <v>348480</v>
      </c>
      <c r="BC53" s="37" t="str">
        <f t="shared" si="11"/>
        <v>INR  Three Lakh Forty Eight Thousand Four Hundred &amp; Eighty  Only</v>
      </c>
      <c r="IA53" s="38">
        <v>33</v>
      </c>
      <c r="IB53" s="77" t="s">
        <v>169</v>
      </c>
      <c r="IC53" s="38" t="s">
        <v>99</v>
      </c>
      <c r="ID53" s="38">
        <v>320</v>
      </c>
      <c r="IE53" s="39" t="s">
        <v>218</v>
      </c>
      <c r="IF53" s="39" t="s">
        <v>44</v>
      </c>
      <c r="IG53" s="39" t="s">
        <v>63</v>
      </c>
      <c r="IH53" s="39">
        <v>10</v>
      </c>
      <c r="II53" s="39" t="s">
        <v>39</v>
      </c>
    </row>
    <row r="54" spans="1:243" s="38" customFormat="1" ht="57" customHeight="1">
      <c r="A54" s="98">
        <v>34</v>
      </c>
      <c r="B54" s="82" t="s">
        <v>170</v>
      </c>
      <c r="C54" s="24" t="s">
        <v>100</v>
      </c>
      <c r="D54" s="88">
        <v>110</v>
      </c>
      <c r="E54" s="79" t="s">
        <v>218</v>
      </c>
      <c r="F54" s="84">
        <v>2662</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292820</v>
      </c>
      <c r="BB54" s="48">
        <f t="shared" si="10"/>
        <v>292820</v>
      </c>
      <c r="BC54" s="37" t="str">
        <f t="shared" si="11"/>
        <v>INR  Two Lakh Ninety Two Thousand Eight Hundred &amp; Twenty  Only</v>
      </c>
      <c r="IA54" s="38">
        <v>34</v>
      </c>
      <c r="IB54" s="77" t="s">
        <v>170</v>
      </c>
      <c r="IC54" s="38" t="s">
        <v>100</v>
      </c>
      <c r="ID54" s="38">
        <v>110</v>
      </c>
      <c r="IE54" s="39" t="s">
        <v>218</v>
      </c>
      <c r="IF54" s="39" t="s">
        <v>44</v>
      </c>
      <c r="IG54" s="39" t="s">
        <v>63</v>
      </c>
      <c r="IH54" s="39">
        <v>10</v>
      </c>
      <c r="II54" s="39" t="s">
        <v>39</v>
      </c>
    </row>
    <row r="55" spans="1:243" s="38" customFormat="1" ht="57" customHeight="1">
      <c r="A55" s="98">
        <v>35</v>
      </c>
      <c r="B55" s="82" t="s">
        <v>171</v>
      </c>
      <c r="C55" s="24" t="s">
        <v>101</v>
      </c>
      <c r="D55" s="88">
        <v>200</v>
      </c>
      <c r="E55" s="79" t="s">
        <v>218</v>
      </c>
      <c r="F55" s="84">
        <v>2420</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484000</v>
      </c>
      <c r="BB55" s="48">
        <f t="shared" si="10"/>
        <v>484000</v>
      </c>
      <c r="BC55" s="37" t="str">
        <f t="shared" si="11"/>
        <v>INR  Four Lakh Eighty Four Thousand    Only</v>
      </c>
      <c r="IA55" s="38">
        <v>35</v>
      </c>
      <c r="IB55" s="77" t="s">
        <v>171</v>
      </c>
      <c r="IC55" s="38" t="s">
        <v>101</v>
      </c>
      <c r="ID55" s="38">
        <v>200</v>
      </c>
      <c r="IE55" s="39" t="s">
        <v>218</v>
      </c>
      <c r="IF55" s="39" t="s">
        <v>44</v>
      </c>
      <c r="IG55" s="39" t="s">
        <v>63</v>
      </c>
      <c r="IH55" s="39">
        <v>10</v>
      </c>
      <c r="II55" s="39" t="s">
        <v>39</v>
      </c>
    </row>
    <row r="56" spans="1:243" s="38" customFormat="1" ht="57" customHeight="1">
      <c r="A56" s="98">
        <v>36.1</v>
      </c>
      <c r="B56" s="82" t="s">
        <v>172</v>
      </c>
      <c r="C56" s="24" t="s">
        <v>102</v>
      </c>
      <c r="D56" s="88">
        <v>100</v>
      </c>
      <c r="E56" s="79" t="s">
        <v>218</v>
      </c>
      <c r="F56" s="84">
        <v>4719</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471900</v>
      </c>
      <c r="BB56" s="48">
        <f t="shared" si="10"/>
        <v>471900</v>
      </c>
      <c r="BC56" s="37" t="str">
        <f t="shared" si="11"/>
        <v>INR  Four Lakh Seventy One Thousand Nine Hundred    Only</v>
      </c>
      <c r="IA56" s="38">
        <v>36.1</v>
      </c>
      <c r="IB56" s="77" t="s">
        <v>172</v>
      </c>
      <c r="IC56" s="38" t="s">
        <v>102</v>
      </c>
      <c r="ID56" s="38">
        <v>100</v>
      </c>
      <c r="IE56" s="39" t="s">
        <v>218</v>
      </c>
      <c r="IF56" s="39" t="s">
        <v>44</v>
      </c>
      <c r="IG56" s="39" t="s">
        <v>63</v>
      </c>
      <c r="IH56" s="39">
        <v>10</v>
      </c>
      <c r="II56" s="39" t="s">
        <v>39</v>
      </c>
    </row>
    <row r="57" spans="1:243" s="38" customFormat="1" ht="57" customHeight="1">
      <c r="A57" s="98">
        <v>36.2</v>
      </c>
      <c r="B57" s="82" t="s">
        <v>173</v>
      </c>
      <c r="C57" s="24" t="s">
        <v>103</v>
      </c>
      <c r="D57" s="88">
        <v>100</v>
      </c>
      <c r="E57" s="79" t="s">
        <v>218</v>
      </c>
      <c r="F57" s="84">
        <v>2783</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278300</v>
      </c>
      <c r="BB57" s="48">
        <f t="shared" si="10"/>
        <v>278300</v>
      </c>
      <c r="BC57" s="37" t="str">
        <f t="shared" si="11"/>
        <v>INR  Two Lakh Seventy Eight Thousand Three Hundred    Only</v>
      </c>
      <c r="IA57" s="38">
        <v>36.2</v>
      </c>
      <c r="IB57" s="77" t="s">
        <v>173</v>
      </c>
      <c r="IC57" s="38" t="s">
        <v>103</v>
      </c>
      <c r="ID57" s="38">
        <v>100</v>
      </c>
      <c r="IE57" s="39" t="s">
        <v>218</v>
      </c>
      <c r="IF57" s="39" t="s">
        <v>44</v>
      </c>
      <c r="IG57" s="39" t="s">
        <v>63</v>
      </c>
      <c r="IH57" s="39">
        <v>10</v>
      </c>
      <c r="II57" s="39" t="s">
        <v>39</v>
      </c>
    </row>
    <row r="58" spans="1:243" s="38" customFormat="1" ht="57" customHeight="1">
      <c r="A58" s="98">
        <v>36.3</v>
      </c>
      <c r="B58" s="82" t="s">
        <v>174</v>
      </c>
      <c r="C58" s="24" t="s">
        <v>104</v>
      </c>
      <c r="D58" s="88">
        <v>100</v>
      </c>
      <c r="E58" s="79" t="s">
        <v>218</v>
      </c>
      <c r="F58" s="84">
        <v>3993</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399300</v>
      </c>
      <c r="BB58" s="48">
        <f t="shared" si="10"/>
        <v>399300</v>
      </c>
      <c r="BC58" s="37" t="str">
        <f t="shared" si="11"/>
        <v>INR  Three Lakh Ninety Nine Thousand Three Hundred    Only</v>
      </c>
      <c r="IA58" s="38">
        <v>36.3</v>
      </c>
      <c r="IB58" s="77" t="s">
        <v>174</v>
      </c>
      <c r="IC58" s="38" t="s">
        <v>104</v>
      </c>
      <c r="ID58" s="38">
        <v>100</v>
      </c>
      <c r="IE58" s="39" t="s">
        <v>218</v>
      </c>
      <c r="IF58" s="39" t="s">
        <v>44</v>
      </c>
      <c r="IG58" s="39" t="s">
        <v>63</v>
      </c>
      <c r="IH58" s="39">
        <v>10</v>
      </c>
      <c r="II58" s="39" t="s">
        <v>39</v>
      </c>
    </row>
    <row r="59" spans="1:243" s="38" customFormat="1" ht="57" customHeight="1">
      <c r="A59" s="98">
        <v>36.4</v>
      </c>
      <c r="B59" s="82" t="s">
        <v>175</v>
      </c>
      <c r="C59" s="24" t="s">
        <v>105</v>
      </c>
      <c r="D59" s="88">
        <v>2</v>
      </c>
      <c r="E59" s="79" t="s">
        <v>219</v>
      </c>
      <c r="F59" s="84">
        <v>60500</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121000</v>
      </c>
      <c r="BB59" s="48">
        <f t="shared" si="10"/>
        <v>121000</v>
      </c>
      <c r="BC59" s="37" t="str">
        <f t="shared" si="11"/>
        <v>INR  One Lakh Twenty One Thousand    Only</v>
      </c>
      <c r="IA59" s="38">
        <v>36.4</v>
      </c>
      <c r="IB59" s="77" t="s">
        <v>175</v>
      </c>
      <c r="IC59" s="38" t="s">
        <v>105</v>
      </c>
      <c r="ID59" s="38">
        <v>2</v>
      </c>
      <c r="IE59" s="39" t="s">
        <v>219</v>
      </c>
      <c r="IF59" s="39" t="s">
        <v>44</v>
      </c>
      <c r="IG59" s="39" t="s">
        <v>63</v>
      </c>
      <c r="IH59" s="39">
        <v>10</v>
      </c>
      <c r="II59" s="39" t="s">
        <v>39</v>
      </c>
    </row>
    <row r="60" spans="1:243" s="38" customFormat="1" ht="57" customHeight="1">
      <c r="A60" s="98">
        <v>37</v>
      </c>
      <c r="B60" s="82" t="s">
        <v>176</v>
      </c>
      <c r="C60" s="24" t="s">
        <v>106</v>
      </c>
      <c r="D60" s="88">
        <v>90</v>
      </c>
      <c r="E60" s="79" t="s">
        <v>82</v>
      </c>
      <c r="F60" s="84">
        <v>8470</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762300</v>
      </c>
      <c r="BB60" s="48">
        <f t="shared" si="10"/>
        <v>762300</v>
      </c>
      <c r="BC60" s="37" t="str">
        <f t="shared" si="11"/>
        <v>INR  Seven Lakh Sixty Two Thousand Three Hundred    Only</v>
      </c>
      <c r="IA60" s="38">
        <v>37</v>
      </c>
      <c r="IB60" s="77" t="s">
        <v>176</v>
      </c>
      <c r="IC60" s="38" t="s">
        <v>106</v>
      </c>
      <c r="ID60" s="38">
        <v>90</v>
      </c>
      <c r="IE60" s="39" t="s">
        <v>82</v>
      </c>
      <c r="IF60" s="39" t="s">
        <v>44</v>
      </c>
      <c r="IG60" s="39" t="s">
        <v>63</v>
      </c>
      <c r="IH60" s="39">
        <v>10</v>
      </c>
      <c r="II60" s="39" t="s">
        <v>39</v>
      </c>
    </row>
    <row r="61" spans="1:243" s="38" customFormat="1" ht="57" customHeight="1">
      <c r="A61" s="98">
        <v>38.1</v>
      </c>
      <c r="B61" s="82" t="s">
        <v>177</v>
      </c>
      <c r="C61" s="24" t="s">
        <v>107</v>
      </c>
      <c r="D61" s="88">
        <v>100</v>
      </c>
      <c r="E61" s="79" t="s">
        <v>220</v>
      </c>
      <c r="F61" s="84">
        <v>4235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423500</v>
      </c>
      <c r="BB61" s="48">
        <f t="shared" si="10"/>
        <v>423500</v>
      </c>
      <c r="BC61" s="37" t="str">
        <f t="shared" si="11"/>
        <v>INR  Four Lakh Twenty Three Thousand Five Hundred    Only</v>
      </c>
      <c r="IA61" s="38">
        <v>38.1</v>
      </c>
      <c r="IB61" s="77" t="s">
        <v>177</v>
      </c>
      <c r="IC61" s="38" t="s">
        <v>107</v>
      </c>
      <c r="ID61" s="38">
        <v>100</v>
      </c>
      <c r="IE61" s="39" t="s">
        <v>220</v>
      </c>
      <c r="IF61" s="39" t="s">
        <v>44</v>
      </c>
      <c r="IG61" s="39" t="s">
        <v>63</v>
      </c>
      <c r="IH61" s="39">
        <v>10</v>
      </c>
      <c r="II61" s="39" t="s">
        <v>39</v>
      </c>
    </row>
    <row r="62" spans="1:243" s="38" customFormat="1" ht="57" customHeight="1">
      <c r="A62" s="98">
        <v>38.2</v>
      </c>
      <c r="B62" s="82" t="s">
        <v>178</v>
      </c>
      <c r="C62" s="24" t="s">
        <v>108</v>
      </c>
      <c r="D62" s="88">
        <v>50</v>
      </c>
      <c r="E62" s="79" t="s">
        <v>220</v>
      </c>
      <c r="F62" s="84">
        <v>4000</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200000</v>
      </c>
      <c r="BB62" s="48">
        <f t="shared" si="10"/>
        <v>200000</v>
      </c>
      <c r="BC62" s="37" t="str">
        <f t="shared" si="11"/>
        <v>INR  Two Lakh    Only</v>
      </c>
      <c r="IA62" s="38">
        <v>38.2</v>
      </c>
      <c r="IB62" s="77" t="s">
        <v>178</v>
      </c>
      <c r="IC62" s="38" t="s">
        <v>108</v>
      </c>
      <c r="ID62" s="38">
        <v>50</v>
      </c>
      <c r="IE62" s="39" t="s">
        <v>220</v>
      </c>
      <c r="IF62" s="39" t="s">
        <v>44</v>
      </c>
      <c r="IG62" s="39" t="s">
        <v>63</v>
      </c>
      <c r="IH62" s="39">
        <v>10</v>
      </c>
      <c r="II62" s="39" t="s">
        <v>39</v>
      </c>
    </row>
    <row r="63" spans="1:243" s="38" customFormat="1" ht="57" customHeight="1">
      <c r="A63" s="98">
        <v>39.1</v>
      </c>
      <c r="B63" s="82" t="s">
        <v>179</v>
      </c>
      <c r="C63" s="24" t="s">
        <v>109</v>
      </c>
      <c r="D63" s="88">
        <v>100</v>
      </c>
      <c r="E63" s="79" t="s">
        <v>220</v>
      </c>
      <c r="F63" s="84">
        <v>1815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181500</v>
      </c>
      <c r="BB63" s="48">
        <f t="shared" si="10"/>
        <v>181500</v>
      </c>
      <c r="BC63" s="37" t="str">
        <f t="shared" si="11"/>
        <v>INR  One Lakh Eighty One Thousand Five Hundred    Only</v>
      </c>
      <c r="IA63" s="38">
        <v>39.1</v>
      </c>
      <c r="IB63" s="77" t="s">
        <v>179</v>
      </c>
      <c r="IC63" s="38" t="s">
        <v>109</v>
      </c>
      <c r="ID63" s="38">
        <v>100</v>
      </c>
      <c r="IE63" s="39" t="s">
        <v>220</v>
      </c>
      <c r="IF63" s="39" t="s">
        <v>44</v>
      </c>
      <c r="IG63" s="39" t="s">
        <v>63</v>
      </c>
      <c r="IH63" s="39">
        <v>10</v>
      </c>
      <c r="II63" s="39" t="s">
        <v>39</v>
      </c>
    </row>
    <row r="64" spans="1:243" s="38" customFormat="1" ht="57" customHeight="1">
      <c r="A64" s="98">
        <v>39.2</v>
      </c>
      <c r="B64" s="82" t="s">
        <v>178</v>
      </c>
      <c r="C64" s="24" t="s">
        <v>110</v>
      </c>
      <c r="D64" s="88">
        <v>50</v>
      </c>
      <c r="E64" s="79" t="s">
        <v>220</v>
      </c>
      <c r="F64" s="84">
        <v>1210</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60500</v>
      </c>
      <c r="BB64" s="48">
        <f t="shared" si="10"/>
        <v>60500</v>
      </c>
      <c r="BC64" s="37" t="str">
        <f t="shared" si="11"/>
        <v>INR  Sixty Thousand Five Hundred    Only</v>
      </c>
      <c r="IA64" s="38">
        <v>39.2</v>
      </c>
      <c r="IB64" s="77" t="s">
        <v>178</v>
      </c>
      <c r="IC64" s="38" t="s">
        <v>110</v>
      </c>
      <c r="ID64" s="38">
        <v>50</v>
      </c>
      <c r="IE64" s="39" t="s">
        <v>220</v>
      </c>
      <c r="IF64" s="39" t="s">
        <v>44</v>
      </c>
      <c r="IG64" s="39" t="s">
        <v>63</v>
      </c>
      <c r="IH64" s="39">
        <v>10</v>
      </c>
      <c r="II64" s="39" t="s">
        <v>39</v>
      </c>
    </row>
    <row r="65" spans="1:243" s="38" customFormat="1" ht="57" customHeight="1">
      <c r="A65" s="98">
        <v>40</v>
      </c>
      <c r="B65" s="82" t="s">
        <v>180</v>
      </c>
      <c r="C65" s="24" t="s">
        <v>111</v>
      </c>
      <c r="D65" s="88">
        <v>2</v>
      </c>
      <c r="E65" s="79" t="s">
        <v>221</v>
      </c>
      <c r="F65" s="84">
        <v>30000</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60000</v>
      </c>
      <c r="BB65" s="48">
        <f t="shared" si="10"/>
        <v>60000</v>
      </c>
      <c r="BC65" s="37" t="str">
        <f t="shared" si="11"/>
        <v>INR  Sixty Thousand    Only</v>
      </c>
      <c r="IA65" s="38">
        <v>40</v>
      </c>
      <c r="IB65" s="77" t="s">
        <v>180</v>
      </c>
      <c r="IC65" s="38" t="s">
        <v>111</v>
      </c>
      <c r="ID65" s="38">
        <v>2</v>
      </c>
      <c r="IE65" s="39" t="s">
        <v>221</v>
      </c>
      <c r="IF65" s="39" t="s">
        <v>44</v>
      </c>
      <c r="IG65" s="39" t="s">
        <v>63</v>
      </c>
      <c r="IH65" s="39">
        <v>10</v>
      </c>
      <c r="II65" s="39" t="s">
        <v>39</v>
      </c>
    </row>
    <row r="66" spans="1:243" s="38" customFormat="1" ht="57" customHeight="1">
      <c r="A66" s="98">
        <v>41</v>
      </c>
      <c r="B66" s="82" t="s">
        <v>181</v>
      </c>
      <c r="C66" s="24" t="s">
        <v>112</v>
      </c>
      <c r="D66" s="99">
        <v>2</v>
      </c>
      <c r="E66" s="79" t="s">
        <v>221</v>
      </c>
      <c r="F66" s="85">
        <v>20000</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40000</v>
      </c>
      <c r="BB66" s="48">
        <f t="shared" si="10"/>
        <v>40000</v>
      </c>
      <c r="BC66" s="37" t="str">
        <f t="shared" si="11"/>
        <v>INR  Forty Thousand    Only</v>
      </c>
      <c r="IA66" s="38">
        <v>41</v>
      </c>
      <c r="IB66" s="77" t="s">
        <v>181</v>
      </c>
      <c r="IC66" s="38" t="s">
        <v>112</v>
      </c>
      <c r="ID66" s="38">
        <v>2</v>
      </c>
      <c r="IE66" s="39" t="s">
        <v>221</v>
      </c>
      <c r="IF66" s="39" t="s">
        <v>44</v>
      </c>
      <c r="IG66" s="39" t="s">
        <v>63</v>
      </c>
      <c r="IH66" s="39">
        <v>10</v>
      </c>
      <c r="II66" s="39" t="s">
        <v>39</v>
      </c>
    </row>
    <row r="67" spans="1:243" s="38" customFormat="1" ht="57" customHeight="1">
      <c r="A67" s="98">
        <v>42</v>
      </c>
      <c r="B67" s="82" t="s">
        <v>182</v>
      </c>
      <c r="C67" s="24" t="s">
        <v>113</v>
      </c>
      <c r="D67" s="88">
        <v>24</v>
      </c>
      <c r="E67" s="79" t="s">
        <v>216</v>
      </c>
      <c r="F67" s="84">
        <v>9075</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217800</v>
      </c>
      <c r="BB67" s="48">
        <f t="shared" si="10"/>
        <v>217800</v>
      </c>
      <c r="BC67" s="37" t="str">
        <f t="shared" si="11"/>
        <v>INR  Two Lakh Seventeen Thousand Eight Hundred    Only</v>
      </c>
      <c r="IA67" s="38">
        <v>42</v>
      </c>
      <c r="IB67" s="77" t="s">
        <v>182</v>
      </c>
      <c r="IC67" s="38" t="s">
        <v>113</v>
      </c>
      <c r="ID67" s="38">
        <v>24</v>
      </c>
      <c r="IE67" s="39" t="s">
        <v>216</v>
      </c>
      <c r="IF67" s="39" t="s">
        <v>44</v>
      </c>
      <c r="IG67" s="39" t="s">
        <v>63</v>
      </c>
      <c r="IH67" s="39">
        <v>10</v>
      </c>
      <c r="II67" s="39" t="s">
        <v>39</v>
      </c>
    </row>
    <row r="68" spans="1:243" s="38" customFormat="1" ht="57" customHeight="1">
      <c r="A68" s="98">
        <v>43</v>
      </c>
      <c r="B68" s="82" t="s">
        <v>183</v>
      </c>
      <c r="C68" s="24" t="s">
        <v>114</v>
      </c>
      <c r="D68" s="88">
        <v>2</v>
      </c>
      <c r="E68" s="79" t="s">
        <v>222</v>
      </c>
      <c r="F68" s="84">
        <v>133100</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266200</v>
      </c>
      <c r="BB68" s="48">
        <f t="shared" si="10"/>
        <v>266200</v>
      </c>
      <c r="BC68" s="37" t="str">
        <f t="shared" si="11"/>
        <v>INR  Two Lakh Sixty Six Thousand Two Hundred    Only</v>
      </c>
      <c r="IA68" s="38">
        <v>43</v>
      </c>
      <c r="IB68" s="77" t="s">
        <v>183</v>
      </c>
      <c r="IC68" s="38" t="s">
        <v>114</v>
      </c>
      <c r="ID68" s="38">
        <v>2</v>
      </c>
      <c r="IE68" s="39" t="s">
        <v>222</v>
      </c>
      <c r="IF68" s="39" t="s">
        <v>44</v>
      </c>
      <c r="IG68" s="39" t="s">
        <v>63</v>
      </c>
      <c r="IH68" s="39">
        <v>10</v>
      </c>
      <c r="II68" s="39" t="s">
        <v>39</v>
      </c>
    </row>
    <row r="69" spans="1:243" s="38" customFormat="1" ht="57" customHeight="1">
      <c r="A69" s="98">
        <v>44</v>
      </c>
      <c r="B69" s="82" t="s">
        <v>184</v>
      </c>
      <c r="C69" s="24" t="s">
        <v>115</v>
      </c>
      <c r="D69" s="88">
        <v>2</v>
      </c>
      <c r="E69" s="79" t="s">
        <v>223</v>
      </c>
      <c r="F69" s="84">
        <v>108900</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217800</v>
      </c>
      <c r="BB69" s="48">
        <f t="shared" si="10"/>
        <v>217800</v>
      </c>
      <c r="BC69" s="37" t="str">
        <f t="shared" si="11"/>
        <v>INR  Two Lakh Seventeen Thousand Eight Hundred    Only</v>
      </c>
      <c r="IA69" s="38">
        <v>44</v>
      </c>
      <c r="IB69" s="77" t="s">
        <v>184</v>
      </c>
      <c r="IC69" s="38" t="s">
        <v>115</v>
      </c>
      <c r="ID69" s="38">
        <v>2</v>
      </c>
      <c r="IE69" s="39" t="s">
        <v>223</v>
      </c>
      <c r="IF69" s="39" t="s">
        <v>44</v>
      </c>
      <c r="IG69" s="39" t="s">
        <v>63</v>
      </c>
      <c r="IH69" s="39">
        <v>10</v>
      </c>
      <c r="II69" s="39" t="s">
        <v>39</v>
      </c>
    </row>
    <row r="70" spans="1:243" s="38" customFormat="1" ht="57" customHeight="1">
      <c r="A70" s="98">
        <v>45</v>
      </c>
      <c r="B70" s="82" t="s">
        <v>185</v>
      </c>
      <c r="C70" s="24" t="s">
        <v>116</v>
      </c>
      <c r="D70" s="88">
        <v>500</v>
      </c>
      <c r="E70" s="79" t="s">
        <v>213</v>
      </c>
      <c r="F70" s="84">
        <v>677</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338500</v>
      </c>
      <c r="BB70" s="48">
        <f t="shared" si="10"/>
        <v>338500</v>
      </c>
      <c r="BC70" s="37" t="str">
        <f t="shared" si="11"/>
        <v>INR  Three Lakh Thirty Eight Thousand Five Hundred    Only</v>
      </c>
      <c r="IA70" s="38">
        <v>45</v>
      </c>
      <c r="IB70" s="77" t="s">
        <v>185</v>
      </c>
      <c r="IC70" s="38" t="s">
        <v>116</v>
      </c>
      <c r="ID70" s="38">
        <v>500</v>
      </c>
      <c r="IE70" s="39" t="s">
        <v>213</v>
      </c>
      <c r="IF70" s="39" t="s">
        <v>44</v>
      </c>
      <c r="IG70" s="39" t="s">
        <v>63</v>
      </c>
      <c r="IH70" s="39">
        <v>10</v>
      </c>
      <c r="II70" s="39" t="s">
        <v>39</v>
      </c>
    </row>
    <row r="71" spans="1:243" s="38" customFormat="1" ht="57" customHeight="1">
      <c r="A71" s="98">
        <v>46.1</v>
      </c>
      <c r="B71" s="82" t="s">
        <v>289</v>
      </c>
      <c r="C71" s="24" t="s">
        <v>117</v>
      </c>
      <c r="D71" s="89">
        <v>6</v>
      </c>
      <c r="E71" s="79" t="s">
        <v>39</v>
      </c>
      <c r="F71" s="84">
        <v>5580</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33480</v>
      </c>
      <c r="BB71" s="48">
        <f t="shared" si="10"/>
        <v>33480</v>
      </c>
      <c r="BC71" s="37" t="str">
        <f t="shared" si="11"/>
        <v>INR  Thirty Three Thousand Four Hundred &amp; Eighty  Only</v>
      </c>
      <c r="IA71" s="38">
        <v>46.1</v>
      </c>
      <c r="IB71" s="77" t="s">
        <v>289</v>
      </c>
      <c r="IC71" s="38" t="s">
        <v>117</v>
      </c>
      <c r="ID71" s="38">
        <v>6</v>
      </c>
      <c r="IE71" s="39" t="s">
        <v>39</v>
      </c>
      <c r="IF71" s="39" t="s">
        <v>44</v>
      </c>
      <c r="IG71" s="39" t="s">
        <v>63</v>
      </c>
      <c r="IH71" s="39">
        <v>10</v>
      </c>
      <c r="II71" s="39" t="s">
        <v>39</v>
      </c>
    </row>
    <row r="72" spans="1:243" s="38" customFormat="1" ht="57" customHeight="1">
      <c r="A72" s="98">
        <v>46.2</v>
      </c>
      <c r="B72" s="82" t="s">
        <v>186</v>
      </c>
      <c r="C72" s="24" t="s">
        <v>118</v>
      </c>
      <c r="D72" s="89">
        <v>7</v>
      </c>
      <c r="E72" s="79" t="s">
        <v>39</v>
      </c>
      <c r="F72" s="84">
        <v>6162</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43134</v>
      </c>
      <c r="BB72" s="48">
        <f t="shared" si="10"/>
        <v>43134</v>
      </c>
      <c r="BC72" s="37" t="str">
        <f t="shared" si="11"/>
        <v>INR  Forty Three Thousand One Hundred &amp; Thirty Four  Only</v>
      </c>
      <c r="IA72" s="38">
        <v>46.2</v>
      </c>
      <c r="IB72" s="77" t="s">
        <v>186</v>
      </c>
      <c r="IC72" s="38" t="s">
        <v>118</v>
      </c>
      <c r="ID72" s="38">
        <v>7</v>
      </c>
      <c r="IE72" s="39" t="s">
        <v>39</v>
      </c>
      <c r="IF72" s="39" t="s">
        <v>44</v>
      </c>
      <c r="IG72" s="39" t="s">
        <v>63</v>
      </c>
      <c r="IH72" s="39">
        <v>10</v>
      </c>
      <c r="II72" s="39" t="s">
        <v>39</v>
      </c>
    </row>
    <row r="73" spans="1:243" s="38" customFormat="1" ht="57" customHeight="1">
      <c r="A73" s="98">
        <v>47</v>
      </c>
      <c r="B73" s="82" t="s">
        <v>187</v>
      </c>
      <c r="C73" s="24" t="s">
        <v>119</v>
      </c>
      <c r="D73" s="89">
        <v>2</v>
      </c>
      <c r="E73" s="79" t="s">
        <v>39</v>
      </c>
      <c r="F73" s="84">
        <v>83345</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aca="true" t="shared" si="12" ref="BA73:BA83">total_amount_ba($B$2,$D$2,D73,F73,J73,K73,M73)</f>
        <v>166690</v>
      </c>
      <c r="BB73" s="48">
        <f aca="true" t="shared" si="13" ref="BB73:BB83">BA73+SUM(N73:AZ73)</f>
        <v>166690</v>
      </c>
      <c r="BC73" s="37" t="str">
        <f aca="true" t="shared" si="14" ref="BC73:BC83">SpellNumber(L73,BB73)</f>
        <v>INR  One Lakh Sixty Six Thousand Six Hundred &amp; Ninety  Only</v>
      </c>
      <c r="IA73" s="38">
        <v>47</v>
      </c>
      <c r="IB73" s="77" t="s">
        <v>187</v>
      </c>
      <c r="IC73" s="38" t="s">
        <v>119</v>
      </c>
      <c r="ID73" s="38">
        <v>2</v>
      </c>
      <c r="IE73" s="39" t="s">
        <v>39</v>
      </c>
      <c r="IF73" s="39" t="s">
        <v>44</v>
      </c>
      <c r="IG73" s="39" t="s">
        <v>63</v>
      </c>
      <c r="IH73" s="39">
        <v>10</v>
      </c>
      <c r="II73" s="39" t="s">
        <v>39</v>
      </c>
    </row>
    <row r="74" spans="1:243" s="38" customFormat="1" ht="57" customHeight="1">
      <c r="A74" s="86">
        <v>48.1</v>
      </c>
      <c r="B74" s="82" t="s">
        <v>188</v>
      </c>
      <c r="C74" s="24" t="s">
        <v>120</v>
      </c>
      <c r="D74" s="91">
        <v>2</v>
      </c>
      <c r="E74" s="79" t="s">
        <v>39</v>
      </c>
      <c r="F74" s="84">
        <v>869.2</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t="shared" si="12"/>
        <v>1738.4</v>
      </c>
      <c r="BB74" s="48">
        <f t="shared" si="13"/>
        <v>1738.4</v>
      </c>
      <c r="BC74" s="37" t="str">
        <f t="shared" si="14"/>
        <v>INR  One Thousand Seven Hundred &amp; Thirty Eight  and Paise Forty Only</v>
      </c>
      <c r="IA74" s="38">
        <v>48.1</v>
      </c>
      <c r="IB74" s="77" t="s">
        <v>188</v>
      </c>
      <c r="IC74" s="38" t="s">
        <v>120</v>
      </c>
      <c r="ID74" s="38">
        <v>2</v>
      </c>
      <c r="IE74" s="39" t="s">
        <v>39</v>
      </c>
      <c r="IF74" s="39" t="s">
        <v>44</v>
      </c>
      <c r="IG74" s="39" t="s">
        <v>63</v>
      </c>
      <c r="IH74" s="39">
        <v>10</v>
      </c>
      <c r="II74" s="39" t="s">
        <v>39</v>
      </c>
    </row>
    <row r="75" spans="1:243" s="38" customFormat="1" ht="57" customHeight="1">
      <c r="A75" s="86">
        <v>48.2</v>
      </c>
      <c r="B75" s="90" t="s">
        <v>189</v>
      </c>
      <c r="C75" s="24" t="s">
        <v>121</v>
      </c>
      <c r="D75" s="91">
        <v>2</v>
      </c>
      <c r="E75" s="79" t="s">
        <v>39</v>
      </c>
      <c r="F75" s="84">
        <v>1488.1</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2976.2</v>
      </c>
      <c r="BB75" s="48">
        <f t="shared" si="13"/>
        <v>2976.2</v>
      </c>
      <c r="BC75" s="37" t="str">
        <f t="shared" si="14"/>
        <v>INR  Two Thousand Nine Hundred &amp; Seventy Six  and Paise Twenty Only</v>
      </c>
      <c r="IA75" s="38">
        <v>48.2</v>
      </c>
      <c r="IB75" s="77" t="s">
        <v>275</v>
      </c>
      <c r="IC75" s="38" t="s">
        <v>121</v>
      </c>
      <c r="ID75" s="38">
        <v>2</v>
      </c>
      <c r="IE75" s="39" t="s">
        <v>39</v>
      </c>
      <c r="IF75" s="39" t="s">
        <v>44</v>
      </c>
      <c r="IG75" s="39" t="s">
        <v>63</v>
      </c>
      <c r="IH75" s="39">
        <v>10</v>
      </c>
      <c r="II75" s="39" t="s">
        <v>39</v>
      </c>
    </row>
    <row r="76" spans="1:243" s="38" customFormat="1" ht="57" customHeight="1">
      <c r="A76" s="86">
        <v>48.3</v>
      </c>
      <c r="B76" s="90" t="s">
        <v>190</v>
      </c>
      <c r="C76" s="24" t="s">
        <v>122</v>
      </c>
      <c r="D76" s="91">
        <v>2</v>
      </c>
      <c r="E76" s="79" t="s">
        <v>39</v>
      </c>
      <c r="F76" s="84">
        <v>2217.9</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2"/>
        <v>4435.8</v>
      </c>
      <c r="BB76" s="48">
        <f t="shared" si="13"/>
        <v>4435.8</v>
      </c>
      <c r="BC76" s="37" t="str">
        <f t="shared" si="14"/>
        <v>INR  Four Thousand Four Hundred &amp; Thirty Five  and Paise Eighty Only</v>
      </c>
      <c r="IA76" s="38">
        <v>48.3</v>
      </c>
      <c r="IB76" s="77" t="s">
        <v>276</v>
      </c>
      <c r="IC76" s="38" t="s">
        <v>122</v>
      </c>
      <c r="ID76" s="38">
        <v>2</v>
      </c>
      <c r="IE76" s="39" t="s">
        <v>39</v>
      </c>
      <c r="IF76" s="39" t="s">
        <v>44</v>
      </c>
      <c r="IG76" s="39" t="s">
        <v>63</v>
      </c>
      <c r="IH76" s="39">
        <v>10</v>
      </c>
      <c r="II76" s="39" t="s">
        <v>39</v>
      </c>
    </row>
    <row r="77" spans="1:243" s="38" customFormat="1" ht="57" customHeight="1">
      <c r="A77" s="86">
        <v>49.1</v>
      </c>
      <c r="B77" s="90" t="s">
        <v>191</v>
      </c>
      <c r="C77" s="24" t="s">
        <v>123</v>
      </c>
      <c r="D77" s="91">
        <v>12</v>
      </c>
      <c r="E77" s="79" t="s">
        <v>39</v>
      </c>
      <c r="F77" s="84">
        <v>169.15</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2"/>
        <v>2029.8</v>
      </c>
      <c r="BB77" s="48">
        <f t="shared" si="13"/>
        <v>2029.8</v>
      </c>
      <c r="BC77" s="37" t="str">
        <f t="shared" si="14"/>
        <v>INR  Two Thousand  &amp;Twenty Nine  and Paise Eighty Only</v>
      </c>
      <c r="IA77" s="38">
        <v>49.1</v>
      </c>
      <c r="IB77" s="77" t="s">
        <v>191</v>
      </c>
      <c r="IC77" s="38" t="s">
        <v>123</v>
      </c>
      <c r="ID77" s="38">
        <v>12</v>
      </c>
      <c r="IE77" s="39" t="s">
        <v>39</v>
      </c>
      <c r="IF77" s="39" t="s">
        <v>44</v>
      </c>
      <c r="IG77" s="39" t="s">
        <v>63</v>
      </c>
      <c r="IH77" s="39">
        <v>10</v>
      </c>
      <c r="II77" s="39" t="s">
        <v>39</v>
      </c>
    </row>
    <row r="78" spans="1:243" s="38" customFormat="1" ht="57" customHeight="1">
      <c r="A78" s="86">
        <v>49.2</v>
      </c>
      <c r="B78" s="90" t="s">
        <v>192</v>
      </c>
      <c r="C78" s="24" t="s">
        <v>124</v>
      </c>
      <c r="D78" s="91">
        <v>12</v>
      </c>
      <c r="E78" s="79" t="s">
        <v>39</v>
      </c>
      <c r="F78" s="84">
        <v>265</v>
      </c>
      <c r="G78" s="51"/>
      <c r="H78" s="52"/>
      <c r="I78" s="40" t="s">
        <v>40</v>
      </c>
      <c r="J78" s="43">
        <f t="shared" si="8"/>
        <v>1</v>
      </c>
      <c r="K78" s="44" t="s">
        <v>41</v>
      </c>
      <c r="L78" s="44" t="s">
        <v>4</v>
      </c>
      <c r="M78" s="74"/>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2"/>
        <v>3180</v>
      </c>
      <c r="BB78" s="48">
        <f t="shared" si="13"/>
        <v>3180</v>
      </c>
      <c r="BC78" s="37" t="str">
        <f t="shared" si="14"/>
        <v>INR  Three Thousand One Hundred &amp; Eighty  Only</v>
      </c>
      <c r="IA78" s="38">
        <v>49.2</v>
      </c>
      <c r="IB78" s="77" t="s">
        <v>277</v>
      </c>
      <c r="IC78" s="38" t="s">
        <v>124</v>
      </c>
      <c r="ID78" s="38">
        <v>12</v>
      </c>
      <c r="IE78" s="39" t="s">
        <v>39</v>
      </c>
      <c r="IF78" s="39" t="s">
        <v>44</v>
      </c>
      <c r="IG78" s="39" t="s">
        <v>63</v>
      </c>
      <c r="IH78" s="39">
        <v>10</v>
      </c>
      <c r="II78" s="39" t="s">
        <v>39</v>
      </c>
    </row>
    <row r="79" spans="1:243" s="38" customFormat="1" ht="57" customHeight="1">
      <c r="A79" s="86">
        <v>49.3</v>
      </c>
      <c r="B79" s="90" t="s">
        <v>193</v>
      </c>
      <c r="C79" s="24" t="s">
        <v>125</v>
      </c>
      <c r="D79" s="91">
        <v>12</v>
      </c>
      <c r="E79" s="79" t="s">
        <v>39</v>
      </c>
      <c r="F79" s="84">
        <v>327.4</v>
      </c>
      <c r="G79" s="51"/>
      <c r="H79" s="52"/>
      <c r="I79" s="40" t="s">
        <v>40</v>
      </c>
      <c r="J79" s="43">
        <f t="shared" si="8"/>
        <v>1</v>
      </c>
      <c r="K79" s="44" t="s">
        <v>41</v>
      </c>
      <c r="L79" s="44" t="s">
        <v>4</v>
      </c>
      <c r="M79" s="74"/>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2"/>
        <v>3928.8</v>
      </c>
      <c r="BB79" s="48">
        <f t="shared" si="13"/>
        <v>3928.8</v>
      </c>
      <c r="BC79" s="37" t="str">
        <f t="shared" si="14"/>
        <v>INR  Three Thousand Nine Hundred &amp; Twenty Eight  and Paise Eighty Only</v>
      </c>
      <c r="IA79" s="38">
        <v>49.3</v>
      </c>
      <c r="IB79" s="77" t="s">
        <v>278</v>
      </c>
      <c r="IC79" s="38" t="s">
        <v>125</v>
      </c>
      <c r="ID79" s="38">
        <v>12</v>
      </c>
      <c r="IE79" s="39" t="s">
        <v>39</v>
      </c>
      <c r="IF79" s="39" t="s">
        <v>44</v>
      </c>
      <c r="IG79" s="39" t="s">
        <v>63</v>
      </c>
      <c r="IH79" s="39">
        <v>10</v>
      </c>
      <c r="II79" s="39" t="s">
        <v>39</v>
      </c>
    </row>
    <row r="80" spans="1:243" s="38" customFormat="1" ht="57" customHeight="1">
      <c r="A80" s="86">
        <v>50.1</v>
      </c>
      <c r="B80" s="90" t="s">
        <v>194</v>
      </c>
      <c r="C80" s="24" t="s">
        <v>126</v>
      </c>
      <c r="D80" s="91">
        <v>4</v>
      </c>
      <c r="E80" s="79" t="s">
        <v>39</v>
      </c>
      <c r="F80" s="84">
        <v>3977.6</v>
      </c>
      <c r="G80" s="51"/>
      <c r="H80" s="52"/>
      <c r="I80" s="40" t="s">
        <v>40</v>
      </c>
      <c r="J80" s="43">
        <f t="shared" si="8"/>
        <v>1</v>
      </c>
      <c r="K80" s="44" t="s">
        <v>41</v>
      </c>
      <c r="L80" s="44" t="s">
        <v>4</v>
      </c>
      <c r="M80" s="74"/>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2"/>
        <v>15910.4</v>
      </c>
      <c r="BB80" s="48">
        <f t="shared" si="13"/>
        <v>15910.4</v>
      </c>
      <c r="BC80" s="37" t="str">
        <f t="shared" si="14"/>
        <v>INR  Fifteen Thousand Nine Hundred &amp; Ten  and Paise Forty Only</v>
      </c>
      <c r="IA80" s="38">
        <v>50.1</v>
      </c>
      <c r="IB80" s="77" t="s">
        <v>194</v>
      </c>
      <c r="IC80" s="38" t="s">
        <v>126</v>
      </c>
      <c r="ID80" s="38">
        <v>4</v>
      </c>
      <c r="IE80" s="39" t="s">
        <v>39</v>
      </c>
      <c r="IF80" s="39" t="s">
        <v>44</v>
      </c>
      <c r="IG80" s="39" t="s">
        <v>63</v>
      </c>
      <c r="IH80" s="39">
        <v>10</v>
      </c>
      <c r="II80" s="39" t="s">
        <v>39</v>
      </c>
    </row>
    <row r="81" spans="1:243" s="38" customFormat="1" ht="57" customHeight="1">
      <c r="A81" s="86">
        <v>50.2</v>
      </c>
      <c r="B81" s="90" t="s">
        <v>195</v>
      </c>
      <c r="C81" s="24" t="s">
        <v>127</v>
      </c>
      <c r="D81" s="91">
        <v>2</v>
      </c>
      <c r="E81" s="79" t="s">
        <v>39</v>
      </c>
      <c r="F81" s="84">
        <v>5836.6</v>
      </c>
      <c r="G81" s="51"/>
      <c r="H81" s="52"/>
      <c r="I81" s="40" t="s">
        <v>40</v>
      </c>
      <c r="J81" s="43">
        <f t="shared" si="8"/>
        <v>1</v>
      </c>
      <c r="K81" s="44" t="s">
        <v>41</v>
      </c>
      <c r="L81" s="44" t="s">
        <v>4</v>
      </c>
      <c r="M81" s="74"/>
      <c r="N81" s="41"/>
      <c r="O81" s="41"/>
      <c r="P81" s="46"/>
      <c r="Q81" s="41"/>
      <c r="R81" s="41"/>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12"/>
        <v>11673.2</v>
      </c>
      <c r="BB81" s="48">
        <f t="shared" si="13"/>
        <v>11673.2</v>
      </c>
      <c r="BC81" s="37" t="str">
        <f t="shared" si="14"/>
        <v>INR  Eleven Thousand Six Hundred &amp; Seventy Three  and Paise Twenty Only</v>
      </c>
      <c r="IA81" s="38">
        <v>50.2</v>
      </c>
      <c r="IB81" s="77" t="s">
        <v>195</v>
      </c>
      <c r="IC81" s="38" t="s">
        <v>127</v>
      </c>
      <c r="ID81" s="38">
        <v>2</v>
      </c>
      <c r="IE81" s="39" t="s">
        <v>39</v>
      </c>
      <c r="IF81" s="39" t="s">
        <v>44</v>
      </c>
      <c r="IG81" s="39" t="s">
        <v>63</v>
      </c>
      <c r="IH81" s="39">
        <v>10</v>
      </c>
      <c r="II81" s="39" t="s">
        <v>39</v>
      </c>
    </row>
    <row r="82" spans="1:243" s="38" customFormat="1" ht="57" customHeight="1">
      <c r="A82" s="86">
        <v>51</v>
      </c>
      <c r="B82" s="90" t="s">
        <v>196</v>
      </c>
      <c r="C82" s="24" t="s">
        <v>128</v>
      </c>
      <c r="D82" s="91">
        <v>4</v>
      </c>
      <c r="E82" s="79" t="s">
        <v>39</v>
      </c>
      <c r="F82" s="84">
        <v>1582.45</v>
      </c>
      <c r="G82" s="51"/>
      <c r="H82" s="52"/>
      <c r="I82" s="40" t="s">
        <v>40</v>
      </c>
      <c r="J82" s="43">
        <f t="shared" si="8"/>
        <v>1</v>
      </c>
      <c r="K82" s="44" t="s">
        <v>41</v>
      </c>
      <c r="L82" s="44" t="s">
        <v>4</v>
      </c>
      <c r="M82" s="74"/>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2"/>
        <v>6329.8</v>
      </c>
      <c r="BB82" s="48">
        <f t="shared" si="13"/>
        <v>6329.8</v>
      </c>
      <c r="BC82" s="37" t="str">
        <f t="shared" si="14"/>
        <v>INR  Six Thousand Three Hundred &amp; Twenty Nine  and Paise Eighty Only</v>
      </c>
      <c r="IA82" s="38">
        <v>51</v>
      </c>
      <c r="IB82" s="77" t="s">
        <v>279</v>
      </c>
      <c r="IC82" s="38" t="s">
        <v>128</v>
      </c>
      <c r="ID82" s="38">
        <v>4</v>
      </c>
      <c r="IE82" s="39" t="s">
        <v>39</v>
      </c>
      <c r="IF82" s="39" t="s">
        <v>44</v>
      </c>
      <c r="IG82" s="39" t="s">
        <v>63</v>
      </c>
      <c r="IH82" s="39">
        <v>10</v>
      </c>
      <c r="II82" s="39" t="s">
        <v>39</v>
      </c>
    </row>
    <row r="83" spans="1:243" s="38" customFormat="1" ht="57" customHeight="1">
      <c r="A83" s="86">
        <v>52</v>
      </c>
      <c r="B83" s="90" t="s">
        <v>197</v>
      </c>
      <c r="C83" s="24" t="s">
        <v>129</v>
      </c>
      <c r="D83" s="91">
        <v>2</v>
      </c>
      <c r="E83" s="79" t="s">
        <v>39</v>
      </c>
      <c r="F83" s="84">
        <v>16134.15</v>
      </c>
      <c r="G83" s="51"/>
      <c r="H83" s="52"/>
      <c r="I83" s="40" t="s">
        <v>40</v>
      </c>
      <c r="J83" s="43">
        <f t="shared" si="8"/>
        <v>1</v>
      </c>
      <c r="K83" s="44" t="s">
        <v>41</v>
      </c>
      <c r="L83" s="44" t="s">
        <v>4</v>
      </c>
      <c r="M83" s="74"/>
      <c r="N83" s="41"/>
      <c r="O83" s="41"/>
      <c r="P83" s="46"/>
      <c r="Q83" s="41"/>
      <c r="R83" s="41"/>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12"/>
        <v>32268.3</v>
      </c>
      <c r="BB83" s="48">
        <f t="shared" si="13"/>
        <v>32268.3</v>
      </c>
      <c r="BC83" s="37" t="str">
        <f t="shared" si="14"/>
        <v>INR  Thirty Two Thousand Two Hundred &amp; Sixty Eight  and Paise Thirty Only</v>
      </c>
      <c r="IA83" s="38">
        <v>52</v>
      </c>
      <c r="IB83" s="77" t="s">
        <v>280</v>
      </c>
      <c r="IC83" s="38" t="s">
        <v>129</v>
      </c>
      <c r="ID83" s="38">
        <v>2</v>
      </c>
      <c r="IE83" s="39" t="s">
        <v>39</v>
      </c>
      <c r="IF83" s="39" t="s">
        <v>44</v>
      </c>
      <c r="IG83" s="39" t="s">
        <v>63</v>
      </c>
      <c r="IH83" s="39">
        <v>10</v>
      </c>
      <c r="II83" s="39" t="s">
        <v>39</v>
      </c>
    </row>
    <row r="84" spans="1:243" s="38" customFormat="1" ht="57" customHeight="1">
      <c r="A84" s="86">
        <v>53</v>
      </c>
      <c r="B84" s="90" t="s">
        <v>198</v>
      </c>
      <c r="C84" s="24" t="s">
        <v>226</v>
      </c>
      <c r="D84" s="91">
        <v>2</v>
      </c>
      <c r="E84" s="79" t="s">
        <v>39</v>
      </c>
      <c r="F84" s="84">
        <v>9288.4</v>
      </c>
      <c r="G84" s="51"/>
      <c r="H84" s="52"/>
      <c r="I84" s="40" t="s">
        <v>40</v>
      </c>
      <c r="J84" s="43">
        <f aca="true" t="shared" si="15" ref="J84:J95">IF(I84="Less(-)",-1,1)</f>
        <v>1</v>
      </c>
      <c r="K84" s="44" t="s">
        <v>41</v>
      </c>
      <c r="L84" s="44" t="s">
        <v>4</v>
      </c>
      <c r="M84" s="74"/>
      <c r="N84" s="41"/>
      <c r="O84" s="41"/>
      <c r="P84" s="46"/>
      <c r="Q84" s="41"/>
      <c r="R84" s="41"/>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 aca="true" t="shared" si="16" ref="BA84:BA95">total_amount_ba($B$2,$D$2,D84,F84,J84,K84,M84)</f>
        <v>18576.8</v>
      </c>
      <c r="BB84" s="48">
        <f aca="true" t="shared" si="17" ref="BB84:BB95">BA84+SUM(N84:AZ84)</f>
        <v>18576.8</v>
      </c>
      <c r="BC84" s="37" t="str">
        <f aca="true" t="shared" si="18" ref="BC84:BC95">SpellNumber(L84,BB84)</f>
        <v>INR  Eighteen Thousand Five Hundred &amp; Seventy Six  and Paise Eighty Only</v>
      </c>
      <c r="IA84" s="38">
        <v>53</v>
      </c>
      <c r="IB84" s="77" t="s">
        <v>281</v>
      </c>
      <c r="IC84" s="38" t="s">
        <v>226</v>
      </c>
      <c r="ID84" s="38">
        <v>2</v>
      </c>
      <c r="IE84" s="39" t="s">
        <v>39</v>
      </c>
      <c r="IF84" s="39" t="s">
        <v>44</v>
      </c>
      <c r="IG84" s="39" t="s">
        <v>63</v>
      </c>
      <c r="IH84" s="39">
        <v>10</v>
      </c>
      <c r="II84" s="39" t="s">
        <v>39</v>
      </c>
    </row>
    <row r="85" spans="1:243" s="38" customFormat="1" ht="57" customHeight="1">
      <c r="A85" s="86">
        <v>54.1</v>
      </c>
      <c r="B85" s="90" t="s">
        <v>199</v>
      </c>
      <c r="C85" s="24" t="s">
        <v>227</v>
      </c>
      <c r="D85" s="91">
        <v>130</v>
      </c>
      <c r="E85" s="79" t="s">
        <v>213</v>
      </c>
      <c r="F85" s="84">
        <v>223</v>
      </c>
      <c r="G85" s="51"/>
      <c r="H85" s="52"/>
      <c r="I85" s="40" t="s">
        <v>40</v>
      </c>
      <c r="J85" s="43">
        <f t="shared" si="15"/>
        <v>1</v>
      </c>
      <c r="K85" s="44" t="s">
        <v>41</v>
      </c>
      <c r="L85" s="44" t="s">
        <v>4</v>
      </c>
      <c r="M85" s="74"/>
      <c r="N85" s="41"/>
      <c r="O85" s="41"/>
      <c r="P85" s="46"/>
      <c r="Q85" s="41"/>
      <c r="R85" s="41"/>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16"/>
        <v>28990</v>
      </c>
      <c r="BB85" s="48">
        <f t="shared" si="17"/>
        <v>28990</v>
      </c>
      <c r="BC85" s="37" t="str">
        <f t="shared" si="18"/>
        <v>INR  Twenty Eight Thousand Nine Hundred &amp; Ninety  Only</v>
      </c>
      <c r="IA85" s="38">
        <v>54.1</v>
      </c>
      <c r="IB85" s="77" t="s">
        <v>199</v>
      </c>
      <c r="IC85" s="38" t="s">
        <v>227</v>
      </c>
      <c r="ID85" s="38">
        <v>130</v>
      </c>
      <c r="IE85" s="39" t="s">
        <v>213</v>
      </c>
      <c r="IF85" s="39" t="s">
        <v>44</v>
      </c>
      <c r="IG85" s="39" t="s">
        <v>63</v>
      </c>
      <c r="IH85" s="39">
        <v>10</v>
      </c>
      <c r="II85" s="39" t="s">
        <v>39</v>
      </c>
    </row>
    <row r="86" spans="1:243" s="38" customFormat="1" ht="57" customHeight="1">
      <c r="A86" s="86">
        <v>54.2</v>
      </c>
      <c r="B86" s="90" t="s">
        <v>200</v>
      </c>
      <c r="C86" s="24" t="s">
        <v>228</v>
      </c>
      <c r="D86" s="91">
        <v>160</v>
      </c>
      <c r="E86" s="79" t="s">
        <v>213</v>
      </c>
      <c r="F86" s="84">
        <v>364.2</v>
      </c>
      <c r="G86" s="51"/>
      <c r="H86" s="52"/>
      <c r="I86" s="40" t="s">
        <v>40</v>
      </c>
      <c r="J86" s="43">
        <f t="shared" si="15"/>
        <v>1</v>
      </c>
      <c r="K86" s="44" t="s">
        <v>41</v>
      </c>
      <c r="L86" s="44" t="s">
        <v>4</v>
      </c>
      <c r="M86" s="74"/>
      <c r="N86" s="41"/>
      <c r="O86" s="41"/>
      <c r="P86" s="46"/>
      <c r="Q86" s="41"/>
      <c r="R86" s="41"/>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 t="shared" si="16"/>
        <v>58272</v>
      </c>
      <c r="BB86" s="48">
        <f t="shared" si="17"/>
        <v>58272</v>
      </c>
      <c r="BC86" s="37" t="str">
        <f t="shared" si="18"/>
        <v>INR  Fifty Eight Thousand Two Hundred &amp; Seventy Two  Only</v>
      </c>
      <c r="IA86" s="38">
        <v>54.2</v>
      </c>
      <c r="IB86" s="77" t="s">
        <v>282</v>
      </c>
      <c r="IC86" s="38" t="s">
        <v>228</v>
      </c>
      <c r="ID86" s="38">
        <v>160</v>
      </c>
      <c r="IE86" s="39" t="s">
        <v>213</v>
      </c>
      <c r="IF86" s="39" t="s">
        <v>44</v>
      </c>
      <c r="IG86" s="39" t="s">
        <v>63</v>
      </c>
      <c r="IH86" s="39">
        <v>10</v>
      </c>
      <c r="II86" s="39" t="s">
        <v>39</v>
      </c>
    </row>
    <row r="87" spans="1:243" s="38" customFormat="1" ht="57" customHeight="1">
      <c r="A87" s="80">
        <v>55</v>
      </c>
      <c r="B87" s="82" t="s">
        <v>201</v>
      </c>
      <c r="C87" s="24" t="s">
        <v>229</v>
      </c>
      <c r="D87" s="83">
        <v>10</v>
      </c>
      <c r="E87" s="79" t="s">
        <v>224</v>
      </c>
      <c r="F87" s="83">
        <v>17094.25</v>
      </c>
      <c r="G87" s="51"/>
      <c r="H87" s="52"/>
      <c r="I87" s="40" t="s">
        <v>40</v>
      </c>
      <c r="J87" s="43">
        <f t="shared" si="15"/>
        <v>1</v>
      </c>
      <c r="K87" s="44" t="s">
        <v>41</v>
      </c>
      <c r="L87" s="44" t="s">
        <v>4</v>
      </c>
      <c r="M87" s="74"/>
      <c r="N87" s="41"/>
      <c r="O87" s="41"/>
      <c r="P87" s="46"/>
      <c r="Q87" s="41"/>
      <c r="R87" s="41"/>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7">
        <f t="shared" si="16"/>
        <v>170942.5</v>
      </c>
      <c r="BB87" s="48">
        <f t="shared" si="17"/>
        <v>170942.5</v>
      </c>
      <c r="BC87" s="37" t="str">
        <f t="shared" si="18"/>
        <v>INR  One Lakh Seventy Thousand Nine Hundred &amp; Forty Two  and Paise Fifty Only</v>
      </c>
      <c r="IA87" s="38">
        <v>55</v>
      </c>
      <c r="IB87" s="77" t="s">
        <v>283</v>
      </c>
      <c r="IC87" s="38" t="s">
        <v>229</v>
      </c>
      <c r="ID87" s="38">
        <v>10</v>
      </c>
      <c r="IE87" s="39" t="s">
        <v>224</v>
      </c>
      <c r="IF87" s="39" t="s">
        <v>44</v>
      </c>
      <c r="IG87" s="39" t="s">
        <v>63</v>
      </c>
      <c r="IH87" s="39">
        <v>10</v>
      </c>
      <c r="II87" s="39" t="s">
        <v>39</v>
      </c>
    </row>
    <row r="88" spans="1:243" s="38" customFormat="1" ht="57" customHeight="1">
      <c r="A88" s="80">
        <v>56</v>
      </c>
      <c r="B88" s="82" t="s">
        <v>202</v>
      </c>
      <c r="C88" s="24" t="s">
        <v>230</v>
      </c>
      <c r="D88" s="83">
        <v>10</v>
      </c>
      <c r="E88" s="79" t="s">
        <v>224</v>
      </c>
      <c r="F88" s="83">
        <v>17963.95</v>
      </c>
      <c r="G88" s="51"/>
      <c r="H88" s="52"/>
      <c r="I88" s="40" t="s">
        <v>40</v>
      </c>
      <c r="J88" s="43">
        <f t="shared" si="15"/>
        <v>1</v>
      </c>
      <c r="K88" s="44" t="s">
        <v>41</v>
      </c>
      <c r="L88" s="44" t="s">
        <v>4</v>
      </c>
      <c r="M88" s="74"/>
      <c r="N88" s="41"/>
      <c r="O88" s="41"/>
      <c r="P88" s="46"/>
      <c r="Q88" s="41"/>
      <c r="R88" s="41"/>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16"/>
        <v>179639.5</v>
      </c>
      <c r="BB88" s="48">
        <f t="shared" si="17"/>
        <v>179639.5</v>
      </c>
      <c r="BC88" s="37" t="str">
        <f t="shared" si="18"/>
        <v>INR  One Lakh Seventy Nine Thousand Six Hundred &amp; Thirty Nine  and Paise Fifty Only</v>
      </c>
      <c r="IA88" s="38">
        <v>56</v>
      </c>
      <c r="IB88" s="77" t="s">
        <v>284</v>
      </c>
      <c r="IC88" s="38" t="s">
        <v>230</v>
      </c>
      <c r="ID88" s="38">
        <v>10</v>
      </c>
      <c r="IE88" s="39" t="s">
        <v>224</v>
      </c>
      <c r="IF88" s="39" t="s">
        <v>44</v>
      </c>
      <c r="IG88" s="39" t="s">
        <v>63</v>
      </c>
      <c r="IH88" s="39">
        <v>10</v>
      </c>
      <c r="II88" s="39" t="s">
        <v>39</v>
      </c>
    </row>
    <row r="89" spans="1:243" s="38" customFormat="1" ht="57" customHeight="1">
      <c r="A89" s="81">
        <v>57.1</v>
      </c>
      <c r="B89" s="82" t="s">
        <v>203</v>
      </c>
      <c r="C89" s="24" t="s">
        <v>231</v>
      </c>
      <c r="D89" s="83">
        <v>30</v>
      </c>
      <c r="E89" s="79" t="s">
        <v>225</v>
      </c>
      <c r="F89" s="83">
        <v>91.65</v>
      </c>
      <c r="G89" s="51"/>
      <c r="H89" s="52"/>
      <c r="I89" s="40" t="s">
        <v>40</v>
      </c>
      <c r="J89" s="43">
        <f t="shared" si="15"/>
        <v>1</v>
      </c>
      <c r="K89" s="44" t="s">
        <v>41</v>
      </c>
      <c r="L89" s="44" t="s">
        <v>4</v>
      </c>
      <c r="M89" s="74"/>
      <c r="N89" s="41"/>
      <c r="O89" s="41"/>
      <c r="P89" s="46"/>
      <c r="Q89" s="41"/>
      <c r="R89" s="41"/>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f t="shared" si="16"/>
        <v>2749.5</v>
      </c>
      <c r="BB89" s="48">
        <f t="shared" si="17"/>
        <v>2749.5</v>
      </c>
      <c r="BC89" s="37" t="str">
        <f t="shared" si="18"/>
        <v>INR  Two Thousand Seven Hundred &amp; Forty Nine  and Paise Fifty Only</v>
      </c>
      <c r="IA89" s="38">
        <v>57.1</v>
      </c>
      <c r="IB89" s="77" t="s">
        <v>203</v>
      </c>
      <c r="IC89" s="38" t="s">
        <v>231</v>
      </c>
      <c r="ID89" s="38">
        <v>30</v>
      </c>
      <c r="IE89" s="39" t="s">
        <v>225</v>
      </c>
      <c r="IF89" s="39" t="s">
        <v>44</v>
      </c>
      <c r="IG89" s="39" t="s">
        <v>63</v>
      </c>
      <c r="IH89" s="39">
        <v>10</v>
      </c>
      <c r="II89" s="39" t="s">
        <v>39</v>
      </c>
    </row>
    <row r="90" spans="1:243" s="38" customFormat="1" ht="57" customHeight="1">
      <c r="A90" s="81">
        <v>57.2</v>
      </c>
      <c r="B90" s="82" t="s">
        <v>204</v>
      </c>
      <c r="C90" s="24" t="s">
        <v>232</v>
      </c>
      <c r="D90" s="83">
        <v>50</v>
      </c>
      <c r="E90" s="79" t="s">
        <v>225</v>
      </c>
      <c r="F90" s="83">
        <v>149.85</v>
      </c>
      <c r="G90" s="51"/>
      <c r="H90" s="52"/>
      <c r="I90" s="40" t="s">
        <v>40</v>
      </c>
      <c r="J90" s="43">
        <f t="shared" si="15"/>
        <v>1</v>
      </c>
      <c r="K90" s="44" t="s">
        <v>41</v>
      </c>
      <c r="L90" s="44" t="s">
        <v>4</v>
      </c>
      <c r="M90" s="74"/>
      <c r="N90" s="41"/>
      <c r="O90" s="41"/>
      <c r="P90" s="46"/>
      <c r="Q90" s="41"/>
      <c r="R90" s="41"/>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16"/>
        <v>7492.5</v>
      </c>
      <c r="BB90" s="48">
        <f t="shared" si="17"/>
        <v>7492.5</v>
      </c>
      <c r="BC90" s="37" t="str">
        <f t="shared" si="18"/>
        <v>INR  Seven Thousand Four Hundred &amp; Ninety Two  and Paise Fifty Only</v>
      </c>
      <c r="IA90" s="38">
        <v>57.2</v>
      </c>
      <c r="IB90" s="77" t="s">
        <v>285</v>
      </c>
      <c r="IC90" s="38" t="s">
        <v>232</v>
      </c>
      <c r="ID90" s="38">
        <v>50</v>
      </c>
      <c r="IE90" s="39" t="s">
        <v>225</v>
      </c>
      <c r="IF90" s="39" t="s">
        <v>44</v>
      </c>
      <c r="IG90" s="39" t="s">
        <v>63</v>
      </c>
      <c r="IH90" s="39">
        <v>10</v>
      </c>
      <c r="II90" s="39" t="s">
        <v>39</v>
      </c>
    </row>
    <row r="91" spans="1:243" s="38" customFormat="1" ht="57" customHeight="1">
      <c r="A91" s="80">
        <v>58</v>
      </c>
      <c r="B91" s="82" t="s">
        <v>205</v>
      </c>
      <c r="C91" s="24" t="s">
        <v>233</v>
      </c>
      <c r="D91" s="83">
        <v>80</v>
      </c>
      <c r="E91" s="79" t="s">
        <v>39</v>
      </c>
      <c r="F91" s="83">
        <v>598.1</v>
      </c>
      <c r="G91" s="51"/>
      <c r="H91" s="52"/>
      <c r="I91" s="40" t="s">
        <v>40</v>
      </c>
      <c r="J91" s="43">
        <f t="shared" si="15"/>
        <v>1</v>
      </c>
      <c r="K91" s="44" t="s">
        <v>41</v>
      </c>
      <c r="L91" s="44" t="s">
        <v>4</v>
      </c>
      <c r="M91" s="74"/>
      <c r="N91" s="41"/>
      <c r="O91" s="41"/>
      <c r="P91" s="46"/>
      <c r="Q91" s="41"/>
      <c r="R91" s="41"/>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7">
        <f t="shared" si="16"/>
        <v>47848</v>
      </c>
      <c r="BB91" s="48">
        <f t="shared" si="17"/>
        <v>47848</v>
      </c>
      <c r="BC91" s="37" t="str">
        <f t="shared" si="18"/>
        <v>INR  Forty Seven Thousand Eight Hundred &amp; Forty Eight  Only</v>
      </c>
      <c r="IA91" s="38">
        <v>58</v>
      </c>
      <c r="IB91" s="77" t="s">
        <v>286</v>
      </c>
      <c r="IC91" s="38" t="s">
        <v>233</v>
      </c>
      <c r="ID91" s="38">
        <v>80</v>
      </c>
      <c r="IE91" s="39" t="s">
        <v>39</v>
      </c>
      <c r="IF91" s="39" t="s">
        <v>44</v>
      </c>
      <c r="IG91" s="39" t="s">
        <v>63</v>
      </c>
      <c r="IH91" s="39">
        <v>10</v>
      </c>
      <c r="II91" s="39" t="s">
        <v>39</v>
      </c>
    </row>
    <row r="92" spans="1:243" s="38" customFormat="1" ht="57" customHeight="1">
      <c r="A92" s="86">
        <v>59.1</v>
      </c>
      <c r="B92" s="90" t="s">
        <v>206</v>
      </c>
      <c r="C92" s="24" t="s">
        <v>234</v>
      </c>
      <c r="D92" s="91">
        <v>130</v>
      </c>
      <c r="E92" s="79" t="s">
        <v>213</v>
      </c>
      <c r="F92" s="84">
        <v>1114.1</v>
      </c>
      <c r="G92" s="51"/>
      <c r="H92" s="52"/>
      <c r="I92" s="40" t="s">
        <v>40</v>
      </c>
      <c r="J92" s="43">
        <f t="shared" si="15"/>
        <v>1</v>
      </c>
      <c r="K92" s="44" t="s">
        <v>41</v>
      </c>
      <c r="L92" s="44" t="s">
        <v>4</v>
      </c>
      <c r="M92" s="74"/>
      <c r="N92" s="41"/>
      <c r="O92" s="41"/>
      <c r="P92" s="46"/>
      <c r="Q92" s="41"/>
      <c r="R92" s="41"/>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16"/>
        <v>144833</v>
      </c>
      <c r="BB92" s="48">
        <f t="shared" si="17"/>
        <v>144833</v>
      </c>
      <c r="BC92" s="37" t="str">
        <f t="shared" si="18"/>
        <v>INR  One Lakh Forty Four Thousand Eight Hundred &amp; Thirty Three  Only</v>
      </c>
      <c r="IA92" s="38">
        <v>59.1</v>
      </c>
      <c r="IB92" s="77" t="s">
        <v>206</v>
      </c>
      <c r="IC92" s="38" t="s">
        <v>234</v>
      </c>
      <c r="ID92" s="38">
        <v>130</v>
      </c>
      <c r="IE92" s="39" t="s">
        <v>213</v>
      </c>
      <c r="IF92" s="39" t="s">
        <v>44</v>
      </c>
      <c r="IG92" s="39" t="s">
        <v>63</v>
      </c>
      <c r="IH92" s="39">
        <v>10</v>
      </c>
      <c r="II92" s="39" t="s">
        <v>39</v>
      </c>
    </row>
    <row r="93" spans="1:243" s="38" customFormat="1" ht="57" customHeight="1">
      <c r="A93" s="86">
        <v>59.2</v>
      </c>
      <c r="B93" s="90" t="s">
        <v>207</v>
      </c>
      <c r="C93" s="24" t="s">
        <v>235</v>
      </c>
      <c r="D93" s="91">
        <v>160</v>
      </c>
      <c r="E93" s="79" t="s">
        <v>213</v>
      </c>
      <c r="F93" s="84">
        <v>1590.55</v>
      </c>
      <c r="G93" s="51"/>
      <c r="H93" s="52"/>
      <c r="I93" s="40" t="s">
        <v>40</v>
      </c>
      <c r="J93" s="43">
        <f t="shared" si="15"/>
        <v>1</v>
      </c>
      <c r="K93" s="44" t="s">
        <v>41</v>
      </c>
      <c r="L93" s="44" t="s">
        <v>4</v>
      </c>
      <c r="M93" s="74"/>
      <c r="N93" s="41"/>
      <c r="O93" s="41"/>
      <c r="P93" s="46"/>
      <c r="Q93" s="41"/>
      <c r="R93" s="41"/>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7">
        <f t="shared" si="16"/>
        <v>254488</v>
      </c>
      <c r="BB93" s="48">
        <f t="shared" si="17"/>
        <v>254488</v>
      </c>
      <c r="BC93" s="37" t="str">
        <f t="shared" si="18"/>
        <v>INR  Two Lakh Fifty Four Thousand Four Hundred &amp; Eighty Eight  Only</v>
      </c>
      <c r="IA93" s="38">
        <v>59.2</v>
      </c>
      <c r="IB93" s="77" t="s">
        <v>287</v>
      </c>
      <c r="IC93" s="38" t="s">
        <v>235</v>
      </c>
      <c r="ID93" s="38">
        <v>160</v>
      </c>
      <c r="IE93" s="39" t="s">
        <v>213</v>
      </c>
      <c r="IF93" s="39" t="s">
        <v>44</v>
      </c>
      <c r="IG93" s="39" t="s">
        <v>63</v>
      </c>
      <c r="IH93" s="39">
        <v>10</v>
      </c>
      <c r="II93" s="39" t="s">
        <v>39</v>
      </c>
    </row>
    <row r="94" spans="1:243" s="38" customFormat="1" ht="57" customHeight="1">
      <c r="A94" s="86">
        <v>60.1</v>
      </c>
      <c r="B94" s="90" t="s">
        <v>208</v>
      </c>
      <c r="C94" s="24" t="s">
        <v>236</v>
      </c>
      <c r="D94" s="91">
        <v>28</v>
      </c>
      <c r="E94" s="79" t="s">
        <v>213</v>
      </c>
      <c r="F94" s="84">
        <v>1827.1</v>
      </c>
      <c r="G94" s="51"/>
      <c r="H94" s="52"/>
      <c r="I94" s="40" t="s">
        <v>40</v>
      </c>
      <c r="J94" s="43">
        <f t="shared" si="15"/>
        <v>1</v>
      </c>
      <c r="K94" s="44" t="s">
        <v>41</v>
      </c>
      <c r="L94" s="44" t="s">
        <v>4</v>
      </c>
      <c r="M94" s="74"/>
      <c r="N94" s="41"/>
      <c r="O94" s="41"/>
      <c r="P94" s="46"/>
      <c r="Q94" s="41"/>
      <c r="R94" s="41"/>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 t="shared" si="16"/>
        <v>51158.8</v>
      </c>
      <c r="BB94" s="48">
        <f t="shared" si="17"/>
        <v>51158.8</v>
      </c>
      <c r="BC94" s="37" t="str">
        <f t="shared" si="18"/>
        <v>INR  Fifty One Thousand One Hundred &amp; Fifty Eight  and Paise Eighty Only</v>
      </c>
      <c r="IA94" s="38">
        <v>60.1</v>
      </c>
      <c r="IB94" s="77" t="s">
        <v>208</v>
      </c>
      <c r="IC94" s="38" t="s">
        <v>236</v>
      </c>
      <c r="ID94" s="38">
        <v>28</v>
      </c>
      <c r="IE94" s="39" t="s">
        <v>213</v>
      </c>
      <c r="IF94" s="39" t="s">
        <v>44</v>
      </c>
      <c r="IG94" s="39" t="s">
        <v>63</v>
      </c>
      <c r="IH94" s="39">
        <v>10</v>
      </c>
      <c r="II94" s="39" t="s">
        <v>39</v>
      </c>
    </row>
    <row r="95" spans="1:243" s="38" customFormat="1" ht="57" customHeight="1">
      <c r="A95" s="86">
        <v>60.2</v>
      </c>
      <c r="B95" s="90" t="s">
        <v>209</v>
      </c>
      <c r="C95" s="24" t="s">
        <v>237</v>
      </c>
      <c r="D95" s="91">
        <v>50</v>
      </c>
      <c r="E95" s="79" t="s">
        <v>213</v>
      </c>
      <c r="F95" s="84">
        <v>2861.95</v>
      </c>
      <c r="G95" s="51"/>
      <c r="H95" s="52"/>
      <c r="I95" s="40" t="s">
        <v>40</v>
      </c>
      <c r="J95" s="43">
        <f t="shared" si="15"/>
        <v>1</v>
      </c>
      <c r="K95" s="44" t="s">
        <v>41</v>
      </c>
      <c r="L95" s="44" t="s">
        <v>4</v>
      </c>
      <c r="M95" s="74"/>
      <c r="N95" s="41"/>
      <c r="O95" s="41"/>
      <c r="P95" s="46"/>
      <c r="Q95" s="41"/>
      <c r="R95" s="41"/>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7">
        <f t="shared" si="16"/>
        <v>143097.5</v>
      </c>
      <c r="BB95" s="48">
        <f t="shared" si="17"/>
        <v>143097.5</v>
      </c>
      <c r="BC95" s="37" t="str">
        <f t="shared" si="18"/>
        <v>INR  One Lakh Forty Three Thousand  &amp;Ninety Seven  and Paise Fifty Only</v>
      </c>
      <c r="IA95" s="38">
        <v>60.2</v>
      </c>
      <c r="IB95" s="77" t="s">
        <v>288</v>
      </c>
      <c r="IC95" s="38" t="s">
        <v>237</v>
      </c>
      <c r="ID95" s="38">
        <v>50</v>
      </c>
      <c r="IE95" s="39" t="s">
        <v>213</v>
      </c>
      <c r="IF95" s="39" t="s">
        <v>44</v>
      </c>
      <c r="IG95" s="39" t="s">
        <v>63</v>
      </c>
      <c r="IH95" s="39">
        <v>10</v>
      </c>
      <c r="II95" s="39" t="s">
        <v>39</v>
      </c>
    </row>
    <row r="96" spans="1:243" s="38" customFormat="1" ht="48" customHeight="1">
      <c r="A96" s="53" t="s">
        <v>83</v>
      </c>
      <c r="B96" s="54"/>
      <c r="C96" s="55"/>
      <c r="D96" s="56"/>
      <c r="E96" s="56"/>
      <c r="F96" s="56"/>
      <c r="G96" s="56"/>
      <c r="H96" s="57"/>
      <c r="I96" s="57"/>
      <c r="J96" s="57"/>
      <c r="K96" s="57"/>
      <c r="L96" s="58"/>
      <c r="BA96" s="59">
        <f>SUM(BA13:BA95)</f>
        <v>7692072.1</v>
      </c>
      <c r="BB96" s="60">
        <f>SUM(BB13:BB83)</f>
        <v>6583984</v>
      </c>
      <c r="BC96" s="37" t="str">
        <f>SpellNumber($E$2,BB96)</f>
        <v>INR  Sixty Five Lakh Eighty Three Thousand Nine Hundred &amp; Eighty Four  Only</v>
      </c>
      <c r="IE96" s="39">
        <v>4</v>
      </c>
      <c r="IF96" s="39" t="s">
        <v>44</v>
      </c>
      <c r="IG96" s="39" t="s">
        <v>63</v>
      </c>
      <c r="IH96" s="39">
        <v>10</v>
      </c>
      <c r="II96" s="39" t="s">
        <v>39</v>
      </c>
    </row>
    <row r="97" spans="1:243" s="69" customFormat="1" ht="18">
      <c r="A97" s="54" t="s">
        <v>84</v>
      </c>
      <c r="B97" s="61"/>
      <c r="C97" s="62"/>
      <c r="D97" s="63"/>
      <c r="E97" s="75" t="s">
        <v>65</v>
      </c>
      <c r="F97" s="76"/>
      <c r="G97" s="64"/>
      <c r="H97" s="65"/>
      <c r="I97" s="65"/>
      <c r="J97" s="65"/>
      <c r="K97" s="66"/>
      <c r="L97" s="67"/>
      <c r="M97" s="68"/>
      <c r="O97" s="38"/>
      <c r="P97" s="38"/>
      <c r="Q97" s="38"/>
      <c r="R97" s="38"/>
      <c r="S97" s="38"/>
      <c r="BA97" s="70">
        <f>IF(ISBLANK(F97),0,IF(E97="Excess (+)",ROUND(BA96+(BA96*F97),2),IF(E97="Less (-)",ROUND(BA96+(BA96*F97*(-1)),2),IF(E97="At Par",BA96,0))))</f>
        <v>0</v>
      </c>
      <c r="BB97" s="71">
        <f>ROUND(BA97,0)</f>
        <v>0</v>
      </c>
      <c r="BC97" s="37" t="str">
        <f>SpellNumber($E$2,BB97)</f>
        <v>INR Zero Only</v>
      </c>
      <c r="IE97" s="72"/>
      <c r="IF97" s="72"/>
      <c r="IG97" s="72"/>
      <c r="IH97" s="72"/>
      <c r="II97" s="72"/>
    </row>
    <row r="98" spans="1:243" s="69" customFormat="1" ht="18">
      <c r="A98" s="53" t="s">
        <v>85</v>
      </c>
      <c r="B98" s="53"/>
      <c r="C98" s="101" t="str">
        <f>SpellNumber($E$2,BB97)</f>
        <v>INR Zero Only</v>
      </c>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IE98" s="72"/>
      <c r="IF98" s="72"/>
      <c r="IG98" s="72"/>
      <c r="IH98" s="72"/>
      <c r="II98" s="72"/>
    </row>
    <row r="99" ht="15"/>
    <row r="100" ht="15"/>
    <row r="101" ht="15"/>
    <row r="102" ht="15"/>
    <row r="103" ht="15"/>
    <row r="104" ht="15"/>
    <row r="105" ht="15"/>
  </sheetData>
  <sheetProtection password="EEC8" sheet="1"/>
  <mergeCells count="8">
    <mergeCell ref="A9:BC9"/>
    <mergeCell ref="C98:BC98"/>
    <mergeCell ref="A1:L1"/>
    <mergeCell ref="A4:BC4"/>
    <mergeCell ref="A5:BC5"/>
    <mergeCell ref="A6:BC6"/>
    <mergeCell ref="A7:BC7"/>
    <mergeCell ref="B8:BC8"/>
  </mergeCells>
  <dataValidations count="21">
    <dataValidation type="list" allowBlank="1" showErrorMessage="1" sqref="E9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7">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9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7">
      <formula1>IF(E97="Select",-1,IF(E97="At Par",0,0))</formula1>
      <formula2>IF(E97="Select",-1,IF(E97="At Par",0,0.99))</formula2>
    </dataValidation>
    <dataValidation type="list" allowBlank="1" showInputMessage="1" showErrorMessage="1" sqref="L9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5 L94">
      <formula1>"INR"</formula1>
    </dataValidation>
    <dataValidation type="decimal" allowBlank="1" showInputMessage="1" showErrorMessage="1" promptTitle="Rate Entry" prompt="Please enter the Rate in Rupees for this item. " errorTitle="Invaid Entry" error="Only Numeric Values are allowed. " sqref="H28:H9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95">
      <formula1>0</formula1>
      <formula2>999999999999999</formula2>
    </dataValidation>
    <dataValidation type="list" allowBlank="1" showErrorMessage="1" sqref="K13:K95">
      <formula1>"Partial Conversion,Full Conversion"</formula1>
      <formula2>0</formula2>
    </dataValidation>
    <dataValidation allowBlank="1" showInputMessage="1" showErrorMessage="1" promptTitle="Addition / Deduction" prompt="Please Choose the correct One" sqref="J13:J95">
      <formula1>0</formula1>
      <formula2>0</formula2>
    </dataValidation>
    <dataValidation type="list" showErrorMessage="1" sqref="I13:I95">
      <formula1>"Excess(+),Less(-)"</formula1>
      <formula2>0</formula2>
    </dataValidation>
    <dataValidation allowBlank="1" showInputMessage="1" showErrorMessage="1" promptTitle="Itemcode/Make" prompt="Please enter text" sqref="C13:C9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95">
      <formula1>0</formula1>
      <formula2>999999999999999</formula2>
    </dataValidation>
    <dataValidation allowBlank="1" showInputMessage="1" showErrorMessage="1" promptTitle="Units" prompt="Please enter Units in text" sqref="E13:E95">
      <formula1>0</formula1>
      <formula2>0</formula2>
    </dataValidation>
    <dataValidation type="decimal" allowBlank="1" showInputMessage="1" showErrorMessage="1" promptTitle="Quantity" prompt="Please enter the Quantity for this item. " errorTitle="Invalid Entry" error="Only Numeric Values are allowed. " sqref="D13:D95 F13:F95">
      <formula1>0</formula1>
      <formula2>999999999999999</formula2>
    </dataValidation>
    <dataValidation type="decimal" allowBlank="1" showErrorMessage="1" errorTitle="Invalid Entry" error="Only Numeric Values are allowed. " sqref="A13:A9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06" t="s">
        <v>64</v>
      </c>
      <c r="F6" s="106"/>
      <c r="G6" s="106"/>
      <c r="H6" s="106"/>
      <c r="I6" s="106"/>
      <c r="J6" s="106"/>
      <c r="K6" s="106"/>
    </row>
    <row r="7" spans="5:11" ht="14.25">
      <c r="E7" s="107"/>
      <c r="F7" s="107"/>
      <c r="G7" s="107"/>
      <c r="H7" s="107"/>
      <c r="I7" s="107"/>
      <c r="J7" s="107"/>
      <c r="K7" s="107"/>
    </row>
    <row r="8" spans="5:11" ht="14.25">
      <c r="E8" s="107"/>
      <c r="F8" s="107"/>
      <c r="G8" s="107"/>
      <c r="H8" s="107"/>
      <c r="I8" s="107"/>
      <c r="J8" s="107"/>
      <c r="K8" s="107"/>
    </row>
    <row r="9" spans="5:11" ht="14.25">
      <c r="E9" s="107"/>
      <c r="F9" s="107"/>
      <c r="G9" s="107"/>
      <c r="H9" s="107"/>
      <c r="I9" s="107"/>
      <c r="J9" s="107"/>
      <c r="K9" s="107"/>
    </row>
    <row r="10" spans="5:11" ht="14.25">
      <c r="E10" s="107"/>
      <c r="F10" s="107"/>
      <c r="G10" s="107"/>
      <c r="H10" s="107"/>
      <c r="I10" s="107"/>
      <c r="J10" s="107"/>
      <c r="K10" s="107"/>
    </row>
    <row r="11" spans="5:11" ht="14.25">
      <c r="E11" s="107"/>
      <c r="F11" s="107"/>
      <c r="G11" s="107"/>
      <c r="H11" s="107"/>
      <c r="I11" s="107"/>
      <c r="J11" s="107"/>
      <c r="K11" s="107"/>
    </row>
    <row r="12" spans="5:11" ht="14.25">
      <c r="E12" s="107"/>
      <c r="F12" s="107"/>
      <c r="G12" s="107"/>
      <c r="H12" s="107"/>
      <c r="I12" s="107"/>
      <c r="J12" s="107"/>
      <c r="K12" s="107"/>
    </row>
    <row r="13" spans="5:11" ht="14.25">
      <c r="E13" s="107"/>
      <c r="F13" s="107"/>
      <c r="G13" s="107"/>
      <c r="H13" s="107"/>
      <c r="I13" s="107"/>
      <c r="J13" s="107"/>
      <c r="K13" s="107"/>
    </row>
    <row r="14" spans="5:11" ht="14.25">
      <c r="E14" s="107"/>
      <c r="F14" s="107"/>
      <c r="G14" s="107"/>
      <c r="H14" s="107"/>
      <c r="I14" s="107"/>
      <c r="J14" s="107"/>
      <c r="K14" s="10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2023-03-21T07:41:43Z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