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<sst xmlns="http://schemas.openxmlformats.org/spreadsheetml/2006/main" count="116" uniqueCount="61">
  <si>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</si>
  <si>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</si>
  <si>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</si>
  <si>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</si>
  <si>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</si>
  <si>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</si>
  <si>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</si>
  <si>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</si>
  <si>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</si>
  <si>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</si>
  <si>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</si>
  <si>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</si>
  <si>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</si>
  <si>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</si>
  <si>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</si>
  <si>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</si>
  <si>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</si>
  <si>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</si>
  <si>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</si>
  <si>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</si>
  <si>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</si>
  <si>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</si>
  <si>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</si>
  <si>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</si>
  <si>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</si>
  <si>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</si>
  <si>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</si>
  <si>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</si>
  <si>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</si>
  <si>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</si>
  <si>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</si>
  <si>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</si>
  <si>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</si>
  <si>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</si>
  <si>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</si>
  <si>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</si>
  <si>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</si>
  <si>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</si>
  <si>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</si>
  <si>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</si>
  <si>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</si>
  <si>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</si>
  <si>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</si>
  <si>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</si>
  <si>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</si>
  <si>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</si>
  <si>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</si>
  <si>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</si>
  <si>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</si>
  <si>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</si>
  <si>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</si>
  <si>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</si>
  <si>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</si>
  <si>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</si>
  <si>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</si>
  <si>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</si>
  <si>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</si>
  <si>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Name of Work:  Supply, Installing, Testing and Commissioning of ‘Silent Type 82.5 KVA Diesel Generator  in the  Faculty apartment IIT(BHU)</t>
  </si>
  <si>
    <t xml:space="preserve">Supply, Installation, Testing and Commissioning of 82.5 KVA / 66 KW silent diesel generating set comprising of Prime Duty Engine with 10% overload capacity in 12 hours operation, developing 104.56 BHP at 1500 RPM, 04 Cylinder, Electronic Governor A0, dry type filters, radiator, 170 Ltrs fuel tank, 12V Electric Start, Residential Silencer inside the Acoustic Enclosure, Coolant Cooled with Radiator, 82.5KVA, 50Hz, 1500 RPM, 415V single bearing, synchronous alternator, self starter, 12V 90AH battery with leads. The lube oil change period or service interval should be 600 hours or 1 year whichever occur first. Make-Cumins   Jakson/Caterpillar/Lyland/Kirloskar/TATA
Genset Protections: Low lube oil pressure and High coolant temperature
Alternator:  alternator, efficiency not below than 92.4% at 100% load, self-excited self-regulated developing 82.5 KVA output, 415Volt, 50 Hz, 1500 RPM, screen protected drip proof confirming IS:4722/13364 standard.Make-Leroy-Somer/Crompton/Stamford 
Mounting: The Engine and Alternator are directly coupled and mounted on common base frame with suitable AVM pads.including foundation.
Fuel Tank: Fuel tank with 170 liters capacity, complete with fuel piping etc.
AMF Control Panel: The AMF control panel approved by CPRI in the name of DG Set manufacturer for IP:54, HV &amp; IR Tests according to IS/IEC : 61439 comprising of 2Nos 4P, 200A, Power Contactors for DG Supply &amp; Mains Supply complete with 2 Nos 200A 4P MCCB’s, Mains supply bypass changeover of 200A, REF Relay with standard CT’s, Reverse Power Relay, Aluminium Busbar and other standard accessories as per OEM. 
Acoustic Enclosure: Acoustic enclosure preteated by 11 tank process made out CRCA Sheet with PP based powder coating as per ARAI guildelines and follow CPCB-II norms. Lifting hooks provide for unloading purpose. Residential silencer should be mounted inside the canopy.
</t>
  </si>
  <si>
    <t>No.</t>
  </si>
  <si>
    <t>Contract No:   IIT(BHU)/IWD/ET-11/2022-23/871 Dated 07.09.2022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</si>
</sst>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9"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57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60">
      <c r="A8" s="11" t="s">
        <v>47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51</v>
      </c>
      <c r="IC13" s="38" t="s">
        <v>34</v>
      </c>
      <c r="IE13" s="39"/>
      <c r="IF13" s="39" t="s">
        <v>35</v>
      </c>
      <c r="IG13" s="39" t="s">
        <v>36</v>
      </c>
      <c r="IH13" s="39">
        <v>10</v>
      </c>
      <c r="II13" s="39" t="s">
        <v>37</v>
      </c>
    </row>
    <row r="14" spans="1:243" s="38" customFormat="1" ht="408" customHeight="1">
      <c r="A14" s="22">
        <v>1</v>
      </c>
      <c r="B14" s="75" t="s">
        <v>58</v>
      </c>
      <c r="C14" s="24" t="s">
        <v>38</v>
      </c>
      <c r="D14" s="73">
        <v>1</v>
      </c>
      <c r="E14" s="74" t="s">
        <v>59</v>
      </c>
      <c r="F14" s="73">
        <v>1067900</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1067900</v>
      </c>
      <c r="BB14" s="48">
        <f>BA14+SUM(N14:AZ14)</f>
        <v>1067900</v>
      </c>
      <c r="BC14" s="37" t="str">
        <f>SpellNumber(L14,BB14)</f>
        <v>INR  Ten Lakh Sixty Seven Thousand Nine Hundred    Only</v>
      </c>
      <c r="IA14" s="38">
        <v>1</v>
      </c>
      <c r="IB14" s="72" t="s">
        <v>56</v>
      </c>
      <c r="IC14" s="38" t="s">
        <v>38</v>
      </c>
      <c r="ID14" s="38">
        <v>1446</v>
      </c>
      <c r="IE14" s="39" t="s">
        <v>52</v>
      </c>
      <c r="IF14" s="39" t="s">
        <v>42</v>
      </c>
      <c r="IG14" s="39" t="s">
        <v>36</v>
      </c>
      <c r="IH14" s="39">
        <v>123.223</v>
      </c>
      <c r="II14" s="39" t="s">
        <v>39</v>
      </c>
    </row>
    <row r="15" spans="1:243" s="38" customFormat="1" ht="48" customHeight="1">
      <c r="A15" s="49" t="s">
        <v>53</v>
      </c>
      <c r="B15" s="50"/>
      <c r="C15" s="51"/>
      <c r="D15" s="52"/>
      <c r="E15" s="52"/>
      <c r="F15" s="52"/>
      <c r="G15" s="52"/>
      <c r="H15" s="53"/>
      <c r="I15" s="53"/>
      <c r="J15" s="53"/>
      <c r="K15" s="53"/>
      <c r="L15" s="54"/>
      <c r="BA15" s="55">
        <f>SUM(BA13:BA14)</f>
        <v>1067900</v>
      </c>
      <c r="BB15" s="56">
        <f>SUM(BB13:BB14)</f>
        <v>1067900</v>
      </c>
      <c r="BC15" s="37" t="str">
        <f>SpellNumber($E$2,BB15)</f>
        <v>INR  Ten Lakh Sixty Seven Thousand Nine Hundred    Only</v>
      </c>
      <c r="IE15" s="39">
        <v>4</v>
      </c>
      <c r="IF15" s="39" t="s">
        <v>43</v>
      </c>
      <c r="IG15" s="39" t="s">
        <v>44</v>
      </c>
      <c r="IH15" s="39">
        <v>10</v>
      </c>
      <c r="II15" s="39" t="s">
        <v>39</v>
      </c>
    </row>
    <row r="16" spans="1:243" s="65" customFormat="1" ht="18">
      <c r="A16" s="50" t="s">
        <v>54</v>
      </c>
      <c r="B16" s="57"/>
      <c r="C16" s="58"/>
      <c r="D16" s="59"/>
      <c r="E16" s="70" t="s">
        <v>46</v>
      </c>
      <c r="F16" s="71"/>
      <c r="G16" s="60"/>
      <c r="H16" s="61"/>
      <c r="I16" s="61"/>
      <c r="J16" s="61"/>
      <c r="K16" s="62"/>
      <c r="L16" s="63"/>
      <c r="M16" s="64"/>
      <c r="O16" s="38"/>
      <c r="P16" s="38"/>
      <c r="Q16" s="38"/>
      <c r="R16" s="38"/>
      <c r="S16" s="38"/>
      <c r="BA16" s="66">
        <f>IF(ISBLANK(F16),0,IF(E16="Excess (+)",ROUND(BA15+(BA15*F16),2),IF(E16="Less (-)",ROUND(BA15+(BA15*F16*(-1)),2),IF(E16="At Par",BA15,0))))</f>
        <v>0</v>
      </c>
      <c r="BB16" s="67">
        <f>ROUND(BA16,0)</f>
        <v>0</v>
      </c>
      <c r="BC16" s="37" t="str">
        <f>SpellNumber($E$2,BB16)</f>
        <v>INR Zero Only</v>
      </c>
      <c r="IE16" s="68"/>
      <c r="IF16" s="68"/>
      <c r="IG16" s="68"/>
      <c r="IH16" s="68"/>
      <c r="II16" s="68"/>
    </row>
    <row r="17" spans="1:243" s="65" customFormat="1" ht="18">
      <c r="A17" s="49" t="s">
        <v>55</v>
      </c>
      <c r="B17" s="49"/>
      <c r="C17" s="77" t="str">
        <f>SpellNumber($E$2,BB16)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E17" s="68"/>
      <c r="IF17" s="68"/>
      <c r="IG17" s="68"/>
      <c r="IH17" s="68"/>
      <c r="II17" s="68"/>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3:L14">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45</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2022-09-07T11:55:36Z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