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<sst xmlns="http://schemas.openxmlformats.org/spreadsheetml/2006/main" count="200" uniqueCount="83">
  <si>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</si>
  <si>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</si>
  <si>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</si>
  <si>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</si>
  <si>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</si>
  <si>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</si>
  <si>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</si>
  <si>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</si>
  <si>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</si>
  <si>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</si>
  <si>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</si>
  <si>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</si>
  <si>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</si>
  <si>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</si>
  <si>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</si>
  <si>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</si>
  <si>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</si>
  <si>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</si>
  <si>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</si>
  <si>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</si>
  <si>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</si>
  <si>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</si>
  <si>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</si>
  <si>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</si>
  <si>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</si>
  <si>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</si>
  <si>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</si>
  <si>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</si>
  <si>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</si>
  <si>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</si>
  <si>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</si>
  <si>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</si>
  <si>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</si>
  <si>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</si>
  <si>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</si>
  <si>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</si>
  <si>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</si>
  <si>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</si>
  <si>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</si>
  <si>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</si>
  <si>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</si>
  <si>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</si>
  <si>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</si>
  <si>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</si>
  <si>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</si>
  <si>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</si>
  <si>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</si>
  <si>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</si>
  <si>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</si>
  <si>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</si>
  <si>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</si>
  <si>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</si>
  <si>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</si>
  <si>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</si>
  <si>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</si>
  <si>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</si>
  <si>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</si>
  <si>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</si>
  <si>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</si>
  <si>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</si>
  <si>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</si>
  <si>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</si>
  <si>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</si>
  <si>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</si>
  <si>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Total in Figures</t>
  </si>
  <si>
    <t>Quoted Rate in Figures</t>
  </si>
  <si>
    <t>Quoted Rate in Words</t>
  </si>
  <si>
    <t>Repairs to plaster of thickness 12 mm to 20 mm in patches of area 2.5 sq. meters and under, including cutting the patch in proper shape, raking out joints and preparing and plastering the surface of the walls complete, including disposal of rubbish to the dumping ground within 50 metres lead : 
With cement mortar 1:4 (1cement: 4 coarse sand)   (14.1.2)</t>
  </si>
  <si>
    <r>
      <t xml:space="preserve">Removing dry or oil bound distemper, water proofing cement paint and the like by scrapping, sand papering and preparing the surface smooth including necessary repairs to scratches etc. complete. </t>
    </r>
    <r>
      <rPr>
        <b/>
        <sz val="12"/>
        <color indexed="8"/>
        <rFont val="Times New Roman"/>
        <family val="1"/>
      </rPr>
      <t>(13.91)</t>
    </r>
  </si>
  <si>
    <r>
      <t xml:space="preserve">Providing and applying white cement based putty of average thickness 1 mm, of approved brand and manufacturer, over the plastered wall surface to prepare the surface even and smooth complete. </t>
    </r>
    <r>
      <rPr>
        <b/>
        <sz val="12"/>
        <color indexed="8"/>
        <rFont val="Times New Roman"/>
        <family val="1"/>
      </rPr>
      <t>(13.80)</t>
    </r>
  </si>
  <si>
    <r>
      <t xml:space="preserve"> Distempering with oil bound washable distemper of approved brand and manufacture to give an even shade : </t>
    </r>
    <r>
      <rPr>
        <b/>
        <sz val="12"/>
        <color indexed="8"/>
        <rFont val="Times New Roman"/>
        <family val="1"/>
      </rPr>
      <t xml:space="preserve"> 
</t>
    </r>
    <r>
      <rPr>
        <sz val="12"/>
        <color indexed="8"/>
        <rFont val="Times New Roman"/>
        <family val="1"/>
      </rPr>
      <t>New work (two or more coats) over and including water tinnable priming coat with cement primer</t>
    </r>
    <r>
      <rPr>
        <b/>
        <sz val="12"/>
        <color indexed="8"/>
        <rFont val="Times New Roman"/>
        <family val="1"/>
      </rPr>
      <t xml:space="preserve"> (13.41.1)</t>
    </r>
  </si>
  <si>
    <t xml:space="preserve"> Finishing walls with Acrylic Smooth exterior paint of required shade :
 New work (Two or more coat applied @ 1.67 ltr/10 sqm over and including priming coat of exterior primer applied @ 2.20 kg/10 sqm) (13.46.1)</t>
  </si>
  <si>
    <r>
      <t xml:space="preserve"> Finishing walls with Acrylic Smooth exterior paint of required shade :
 New work (Two or more coat applied @ 1.67 ltr/10 sqm over and including priming coat of exterior primer applied @ 2.20 kg/10 sqm)</t>
    </r>
    <r>
      <rPr>
        <b/>
        <sz val="12"/>
        <color indexed="8"/>
        <rFont val="Times New Roman"/>
        <family val="1"/>
      </rPr>
      <t xml:space="preserve"> (13.46.1)</t>
    </r>
  </si>
  <si>
    <t xml:space="preserve"> Finishing walls with Acrylic Smooth exterior paint of required shade :
 Old work (One or more coat applied @ 0.90 ltr/10 sqm). (13.111.2)</t>
  </si>
  <si>
    <r>
      <t xml:space="preserve"> Finishing walls with Acrylic Smooth exterior paint of required shade :
 Old work (One or more coat applied @ 0.90 ltr/10 sqm). </t>
    </r>
    <r>
      <rPr>
        <b/>
        <sz val="12"/>
        <color indexed="8"/>
        <rFont val="Times New Roman"/>
        <family val="1"/>
      </rPr>
      <t>(13.111.2)</t>
    </r>
  </si>
  <si>
    <t>Distempering with 1st quality acrylic distember (Ready mix)
having VOC content less than 50 grams/ litre of approved brand and manufacture to give an even shade :
Old work (one or more coats)  (13.90.1)</t>
  </si>
  <si>
    <r>
      <t xml:space="preserve">Distempering with 1st quality acrylic distember (Ready mix)
having VOC content less than 50 grams/ litre of approved brand and manufacture to give an even shade :
Old work (one or more coats)  </t>
    </r>
    <r>
      <rPr>
        <b/>
        <sz val="12"/>
        <color indexed="8"/>
        <rFont val="Times New Roman"/>
        <family val="1"/>
      </rPr>
      <t>(13.90.1)</t>
    </r>
  </si>
  <si>
    <t xml:space="preserve">Painting with synthetic enamel paint of approved brand and manufacture to give an even shade :
Two or more coats on new work (13.61.1)
</t>
  </si>
  <si>
    <t>Removing dry or oil bound distemper, water proofing cement paint and the like by scrapping, sand papering and preparing the surface smooth including necessary repairs to scratches etc. complete. (13.91)</t>
  </si>
  <si>
    <t>Providing and applying white cement based putty of average thickness 1 mm, of approved brand and manufacturer, over the plastered wall surface to prepare the surface even and smooth complete. (13.80)</t>
  </si>
  <si>
    <t xml:space="preserve"> Distempering with oil bound washable distemper of approved brand and manufacture to give an even shade :  
New work (two or more coats) over and including water tinnable priming coat with cement primer (13.41.1)</t>
  </si>
  <si>
    <t>Name of Work: Repair, scraping and painting works of  common area, passage and Exterior of   Rajputana Hostel, IIT (BHU), Varanasi</t>
  </si>
  <si>
    <t>Contract No:  IIT(BHU)/IWD/CT-07/2022-23/285 Dated 07.06.2022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</si>
</sst>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hair"/>
      <bottom style="thin"/>
    </border>
    <border>
      <left style="thin"/>
      <right/>
      <top style="thin"/>
      <bottom style="dotted"/>
    </border>
    <border>
      <left style="thin"/>
      <right/>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61" fillId="0" borderId="22" xfId="0" applyFont="1" applyFill="1" applyBorder="1" applyAlignment="1">
      <alignment horizontal="left" vertical="top" wrapText="1"/>
    </xf>
    <xf numFmtId="0" fontId="61" fillId="0" borderId="23" xfId="0" applyFont="1" applyFill="1" applyBorder="1" applyAlignment="1">
      <alignment horizontal="left" vertical="justify" wrapText="1"/>
    </xf>
    <xf numFmtId="0" fontId="61" fillId="0" borderId="23" xfId="0" applyFont="1" applyFill="1" applyBorder="1" applyAlignment="1">
      <alignment horizontal="left"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
  <sheetViews>
    <sheetView showGridLines="0" zoomScale="90" zoomScaleNormal="9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3" t="s">
        <v>61</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81</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82</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0">
      <c r="A8" s="11" t="s">
        <v>58</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59</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63</v>
      </c>
      <c r="IC13" s="38" t="s">
        <v>34</v>
      </c>
      <c r="IE13" s="39"/>
      <c r="IF13" s="39" t="s">
        <v>35</v>
      </c>
      <c r="IG13" s="39" t="s">
        <v>36</v>
      </c>
      <c r="IH13" s="39">
        <v>10</v>
      </c>
      <c r="II13" s="39" t="s">
        <v>37</v>
      </c>
    </row>
    <row r="14" spans="1:243" s="38" customFormat="1" ht="91.5" customHeight="1">
      <c r="A14" s="22">
        <v>1</v>
      </c>
      <c r="B14" s="77" t="s">
        <v>67</v>
      </c>
      <c r="C14" s="24" t="s">
        <v>38</v>
      </c>
      <c r="D14" s="75">
        <v>3</v>
      </c>
      <c r="E14" s="76" t="s">
        <v>60</v>
      </c>
      <c r="F14" s="75">
        <v>429.6</v>
      </c>
      <c r="G14" s="41"/>
      <c r="H14" s="42"/>
      <c r="I14" s="40" t="s">
        <v>40</v>
      </c>
      <c r="J14" s="43">
        <f aca="true" t="shared" si="0" ref="J14:J21">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1">total_amount_ba($B$2,$D$2,D14,F14,J14,K14,M14)</f>
        <v>1288.8</v>
      </c>
      <c r="BB14" s="48">
        <f aca="true" t="shared" si="2" ref="BB14:BB21">BA14+SUM(N14:AZ14)</f>
        <v>1288.8</v>
      </c>
      <c r="BC14" s="37" t="str">
        <f aca="true" t="shared" si="3" ref="BC14:BC21">SpellNumber(L14,BB14)</f>
        <v>INR  One Thousand Two Hundred &amp; Eighty Eight  and Paise Eighty Only</v>
      </c>
      <c r="IA14" s="38">
        <v>1</v>
      </c>
      <c r="IB14" s="74" t="s">
        <v>67</v>
      </c>
      <c r="IC14" s="38" t="s">
        <v>38</v>
      </c>
      <c r="ID14" s="38">
        <v>3</v>
      </c>
      <c r="IE14" s="39" t="s">
        <v>60</v>
      </c>
      <c r="IF14" s="39" t="s">
        <v>42</v>
      </c>
      <c r="IG14" s="39" t="s">
        <v>36</v>
      </c>
      <c r="IH14" s="39">
        <v>123.223</v>
      </c>
      <c r="II14" s="39" t="s">
        <v>39</v>
      </c>
    </row>
    <row r="15" spans="1:243" s="38" customFormat="1" ht="54" customHeight="1">
      <c r="A15" s="22">
        <v>2</v>
      </c>
      <c r="B15" s="78" t="s">
        <v>68</v>
      </c>
      <c r="C15" s="24" t="s">
        <v>43</v>
      </c>
      <c r="D15" s="75">
        <v>10448</v>
      </c>
      <c r="E15" s="76" t="s">
        <v>60</v>
      </c>
      <c r="F15" s="75">
        <v>18.25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190676</v>
      </c>
      <c r="BB15" s="48">
        <f t="shared" si="2"/>
        <v>190676</v>
      </c>
      <c r="BC15" s="37" t="str">
        <f t="shared" si="3"/>
        <v>INR  One Lakh Ninety Thousand Six Hundred &amp; Seventy Six  Only</v>
      </c>
      <c r="IA15" s="38">
        <v>2</v>
      </c>
      <c r="IB15" s="74" t="s">
        <v>78</v>
      </c>
      <c r="IC15" s="38" t="s">
        <v>43</v>
      </c>
      <c r="ID15" s="38">
        <v>10448</v>
      </c>
      <c r="IE15" s="39" t="s">
        <v>60</v>
      </c>
      <c r="IF15" s="39" t="s">
        <v>44</v>
      </c>
      <c r="IG15" s="39" t="s">
        <v>45</v>
      </c>
      <c r="IH15" s="39">
        <v>213</v>
      </c>
      <c r="II15" s="39" t="s">
        <v>39</v>
      </c>
    </row>
    <row r="16" spans="1:243" s="38" customFormat="1" ht="58.5" customHeight="1">
      <c r="A16" s="22">
        <v>3</v>
      </c>
      <c r="B16" s="79" t="s">
        <v>69</v>
      </c>
      <c r="C16" s="24" t="s">
        <v>46</v>
      </c>
      <c r="D16" s="75">
        <v>102</v>
      </c>
      <c r="E16" s="76" t="s">
        <v>60</v>
      </c>
      <c r="F16" s="75">
        <v>115.15</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11745.3</v>
      </c>
      <c r="BB16" s="48">
        <f t="shared" si="2"/>
        <v>11745.3</v>
      </c>
      <c r="BC16" s="37" t="str">
        <f t="shared" si="3"/>
        <v>INR  Eleven Thousand Seven Hundred &amp; Forty Five  and Paise Thirty Only</v>
      </c>
      <c r="IA16" s="38">
        <v>3</v>
      </c>
      <c r="IB16" s="74" t="s">
        <v>79</v>
      </c>
      <c r="IC16" s="38" t="s">
        <v>46</v>
      </c>
      <c r="ID16" s="38">
        <v>102</v>
      </c>
      <c r="IE16" s="39" t="s">
        <v>60</v>
      </c>
      <c r="IF16" s="39" t="s">
        <v>35</v>
      </c>
      <c r="IG16" s="39" t="s">
        <v>47</v>
      </c>
      <c r="IH16" s="39">
        <v>10</v>
      </c>
      <c r="II16" s="39" t="s">
        <v>39</v>
      </c>
    </row>
    <row r="17" spans="1:243" s="38" customFormat="1" ht="65.25" customHeight="1">
      <c r="A17" s="22">
        <v>4</v>
      </c>
      <c r="B17" s="77" t="s">
        <v>70</v>
      </c>
      <c r="C17" s="24" t="s">
        <v>48</v>
      </c>
      <c r="D17" s="75">
        <v>102</v>
      </c>
      <c r="E17" s="76" t="s">
        <v>60</v>
      </c>
      <c r="F17" s="75">
        <v>153.45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15651.9</v>
      </c>
      <c r="BB17" s="48">
        <f t="shared" si="2"/>
        <v>15651.9</v>
      </c>
      <c r="BC17" s="37" t="str">
        <f t="shared" si="3"/>
        <v>INR  Fifteen Thousand Six Hundred &amp; Fifty One  and Paise Ninety Only</v>
      </c>
      <c r="IA17" s="38">
        <v>4</v>
      </c>
      <c r="IB17" s="74" t="s">
        <v>80</v>
      </c>
      <c r="IC17" s="38" t="s">
        <v>48</v>
      </c>
      <c r="ID17" s="38">
        <v>102</v>
      </c>
      <c r="IE17" s="39" t="s">
        <v>60</v>
      </c>
      <c r="IF17" s="39" t="s">
        <v>49</v>
      </c>
      <c r="IG17" s="39" t="s">
        <v>50</v>
      </c>
      <c r="IH17" s="39">
        <v>10</v>
      </c>
      <c r="II17" s="39" t="s">
        <v>39</v>
      </c>
    </row>
    <row r="18" spans="1:243" s="38" customFormat="1" ht="56.25" customHeight="1">
      <c r="A18" s="22">
        <v>5</v>
      </c>
      <c r="B18" s="77" t="s">
        <v>72</v>
      </c>
      <c r="C18" s="24" t="s">
        <v>51</v>
      </c>
      <c r="D18" s="75">
        <v>400</v>
      </c>
      <c r="E18" s="76" t="s">
        <v>60</v>
      </c>
      <c r="F18" s="75">
        <v>164.7</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65880</v>
      </c>
      <c r="BB18" s="48">
        <f t="shared" si="2"/>
        <v>65880</v>
      </c>
      <c r="BC18" s="37" t="str">
        <f t="shared" si="3"/>
        <v>INR  Sixty Five Thousand Eight Hundred &amp; Eighty  Only</v>
      </c>
      <c r="IA18" s="38">
        <v>5</v>
      </c>
      <c r="IB18" s="74" t="s">
        <v>71</v>
      </c>
      <c r="IC18" s="38" t="s">
        <v>51</v>
      </c>
      <c r="ID18" s="38">
        <v>400</v>
      </c>
      <c r="IE18" s="39" t="s">
        <v>60</v>
      </c>
      <c r="IF18" s="39" t="s">
        <v>42</v>
      </c>
      <c r="IG18" s="39" t="s">
        <v>36</v>
      </c>
      <c r="IH18" s="39">
        <v>123.223</v>
      </c>
      <c r="II18" s="39" t="s">
        <v>39</v>
      </c>
    </row>
    <row r="19" spans="1:243" s="38" customFormat="1" ht="42.75" customHeight="1">
      <c r="A19" s="22">
        <v>6</v>
      </c>
      <c r="B19" s="77" t="s">
        <v>74</v>
      </c>
      <c r="C19" s="24" t="s">
        <v>52</v>
      </c>
      <c r="D19" s="75">
        <v>8300</v>
      </c>
      <c r="E19" s="76" t="s">
        <v>60</v>
      </c>
      <c r="F19" s="75">
        <v>67.35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559005</v>
      </c>
      <c r="BB19" s="48">
        <f t="shared" si="2"/>
        <v>559005</v>
      </c>
      <c r="BC19" s="37" t="str">
        <f t="shared" si="3"/>
        <v>INR  Five Lakh Fifty Nine Thousand  &amp;Five  Only</v>
      </c>
      <c r="IA19" s="38">
        <v>6</v>
      </c>
      <c r="IB19" s="74" t="s">
        <v>73</v>
      </c>
      <c r="IC19" s="38" t="s">
        <v>52</v>
      </c>
      <c r="ID19" s="38">
        <v>8300</v>
      </c>
      <c r="IE19" s="39" t="s">
        <v>60</v>
      </c>
      <c r="IF19" s="39" t="s">
        <v>44</v>
      </c>
      <c r="IG19" s="39" t="s">
        <v>45</v>
      </c>
      <c r="IH19" s="39">
        <v>213</v>
      </c>
      <c r="II19" s="39" t="s">
        <v>39</v>
      </c>
    </row>
    <row r="20" spans="1:243" s="38" customFormat="1" ht="60" customHeight="1">
      <c r="A20" s="22">
        <v>7</v>
      </c>
      <c r="B20" s="77" t="s">
        <v>76</v>
      </c>
      <c r="C20" s="24" t="s">
        <v>53</v>
      </c>
      <c r="D20" s="75">
        <v>1596</v>
      </c>
      <c r="E20" s="76" t="s">
        <v>60</v>
      </c>
      <c r="F20" s="75">
        <v>54.3</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86662.8</v>
      </c>
      <c r="BB20" s="48">
        <f t="shared" si="2"/>
        <v>86662.8</v>
      </c>
      <c r="BC20" s="37" t="str">
        <f t="shared" si="3"/>
        <v>INR  Eighty Six Thousand Six Hundred &amp; Sixty Two  and Paise Eighty Only</v>
      </c>
      <c r="IA20" s="38">
        <v>7</v>
      </c>
      <c r="IB20" s="74" t="s">
        <v>75</v>
      </c>
      <c r="IC20" s="38" t="s">
        <v>53</v>
      </c>
      <c r="ID20" s="38">
        <v>1596</v>
      </c>
      <c r="IE20" s="39" t="s">
        <v>60</v>
      </c>
      <c r="IF20" s="39" t="s">
        <v>35</v>
      </c>
      <c r="IG20" s="39" t="s">
        <v>47</v>
      </c>
      <c r="IH20" s="39">
        <v>10</v>
      </c>
      <c r="II20" s="39" t="s">
        <v>39</v>
      </c>
    </row>
    <row r="21" spans="1:243" s="38" customFormat="1" ht="57" customHeight="1">
      <c r="A21" s="22">
        <v>8</v>
      </c>
      <c r="B21" s="77" t="s">
        <v>77</v>
      </c>
      <c r="C21" s="24" t="s">
        <v>54</v>
      </c>
      <c r="D21" s="75">
        <v>198</v>
      </c>
      <c r="E21" s="76" t="s">
        <v>60</v>
      </c>
      <c r="F21" s="75">
        <v>121.55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24066.9</v>
      </c>
      <c r="BB21" s="48">
        <f t="shared" si="2"/>
        <v>24066.9</v>
      </c>
      <c r="BC21" s="37" t="str">
        <f t="shared" si="3"/>
        <v>INR  Twenty Four Thousand  &amp;Sixty Six  and Paise Ninety Only</v>
      </c>
      <c r="IA21" s="38">
        <v>8</v>
      </c>
      <c r="IB21" s="74" t="s">
        <v>77</v>
      </c>
      <c r="IC21" s="38" t="s">
        <v>54</v>
      </c>
      <c r="ID21" s="38">
        <v>198</v>
      </c>
      <c r="IE21" s="39" t="s">
        <v>60</v>
      </c>
      <c r="IF21" s="39" t="s">
        <v>49</v>
      </c>
      <c r="IG21" s="39" t="s">
        <v>50</v>
      </c>
      <c r="IH21" s="39">
        <v>10</v>
      </c>
      <c r="II21" s="39" t="s">
        <v>39</v>
      </c>
    </row>
    <row r="22" spans="1:243" s="38" customFormat="1" ht="48" customHeight="1">
      <c r="A22" s="50" t="s">
        <v>64</v>
      </c>
      <c r="B22" s="51"/>
      <c r="C22" s="52"/>
      <c r="D22" s="53"/>
      <c r="E22" s="53"/>
      <c r="F22" s="53"/>
      <c r="G22" s="53"/>
      <c r="H22" s="54"/>
      <c r="I22" s="54"/>
      <c r="J22" s="54"/>
      <c r="K22" s="54"/>
      <c r="L22" s="55"/>
      <c r="BA22" s="56">
        <f>SUM(BA13:BA21)</f>
        <v>954976.7</v>
      </c>
      <c r="BB22" s="57">
        <f>SUM(BB13:BB21)</f>
        <v>954976.7</v>
      </c>
      <c r="BC22" s="37" t="str">
        <f>SpellNumber($E$2,BB22)</f>
        <v>INR  Nine Lakh Fifty Four Thousand Nine Hundred &amp; Seventy Six  and Paise Seventy Only</v>
      </c>
      <c r="IE22" s="39">
        <v>4</v>
      </c>
      <c r="IF22" s="39" t="s">
        <v>44</v>
      </c>
      <c r="IG22" s="39" t="s">
        <v>55</v>
      </c>
      <c r="IH22" s="39">
        <v>10</v>
      </c>
      <c r="II22" s="39" t="s">
        <v>39</v>
      </c>
    </row>
    <row r="23" spans="1:243" s="66" customFormat="1" ht="18">
      <c r="A23" s="51" t="s">
        <v>65</v>
      </c>
      <c r="B23" s="58"/>
      <c r="C23" s="59"/>
      <c r="D23" s="60"/>
      <c r="E23" s="72" t="s">
        <v>57</v>
      </c>
      <c r="F23" s="73"/>
      <c r="G23" s="61"/>
      <c r="H23" s="62"/>
      <c r="I23" s="62"/>
      <c r="J23" s="62"/>
      <c r="K23" s="63"/>
      <c r="L23" s="64"/>
      <c r="M23" s="65"/>
      <c r="O23" s="38"/>
      <c r="P23" s="38"/>
      <c r="Q23" s="38"/>
      <c r="R23" s="38"/>
      <c r="S23" s="38"/>
      <c r="BA23" s="67">
        <f>IF(ISBLANK(F23),0,IF(E23="Excess (+)",ROUND(BA22+(BA22*F23),2),IF(E23="Less (-)",ROUND(BA22+(BA22*F23*(-1)),2),IF(E23="At Par",BA22,0))))</f>
        <v>0</v>
      </c>
      <c r="BB23" s="68">
        <f>ROUND(BA23,0)</f>
        <v>0</v>
      </c>
      <c r="BC23" s="37" t="str">
        <f>SpellNumber($E$2,BB23)</f>
        <v>INR Zero Only</v>
      </c>
      <c r="IE23" s="69"/>
      <c r="IF23" s="69"/>
      <c r="IG23" s="69"/>
      <c r="IH23" s="69"/>
      <c r="II23" s="69"/>
    </row>
    <row r="24" spans="1:243" s="66" customFormat="1" ht="18">
      <c r="A24" s="50" t="s">
        <v>66</v>
      </c>
      <c r="B24" s="50"/>
      <c r="C24" s="81" t="str">
        <f>SpellNumber($E$2,BB23)</f>
        <v>INR Zero Only</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IE24" s="69"/>
      <c r="IF24" s="69"/>
      <c r="IG24" s="69"/>
      <c r="IH24" s="69"/>
      <c r="II24" s="69"/>
    </row>
    <row r="25" ht="15"/>
    <row r="26" ht="15"/>
  </sheetData>
  <sheetProtection password="EEC8" sheet="1"/>
  <mergeCells count="8">
    <mergeCell ref="A9:BC9"/>
    <mergeCell ref="C24:BC24"/>
    <mergeCell ref="A1:L1"/>
    <mergeCell ref="A4:BC4"/>
    <mergeCell ref="A5:BC5"/>
    <mergeCell ref="A6:BC6"/>
    <mergeCell ref="A7:BC7"/>
    <mergeCell ref="B8:BC8"/>
  </mergeCells>
  <dataValidations count="20">
    <dataValidation type="list" allowBlank="1" showErrorMessage="1" sqref="E23">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allowBlank="1" showInputMessage="1" showErrorMessage="1" promptTitle="Item Description" prompt="Please enter Item Description in text" sqref="B19:B21">
      <formula1>0</formula1>
      <formula2>0</formula2>
    </dataValidation>
    <dataValidation type="decimal" allowBlank="1" showInputMessage="1" showErrorMessage="1" promptTitle="Rate Entry" prompt="Please enter VAT charges in Rupees for this item. " errorTitle="Invaid Entry" error="Only Numeric Values are allowed. " sqref="M14:M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
      <formula1>IF(E23="Select",-1,IF(E23="At Par",0,0))</formula1>
      <formula2>IF(E23="Select",-1,IF(E23="At Par",0,0.99))</formula2>
    </dataValidation>
    <dataValidation type="list" allowBlank="1" showErrorMessage="1" sqref="K13:K21">
      <formula1>"Partial Conversion,Full Conversion"</formula1>
      <formula2>0</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InputMessage="1" showErrorMessage="1" sqref="L13 L14 L15 L16 L17 L18 L19 L21 L20">
      <formula1>"INR"</formula1>
    </dataValidation>
    <dataValidation type="decimal" allowBlank="1" showErrorMessage="1" errorTitle="Invalid Entry" error="Only Numeric Values are allowed. " sqref="A13:A21">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6" t="s">
        <v>56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2022-06-07T11:06:19Z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