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<sst xmlns="http://schemas.openxmlformats.org/spreadsheetml/2006/main" count="829" uniqueCount="245">
  <si>
    <t>BoQ_Ver3.1</t>
  </si>
  <si>
    <t>Percentage</t>
  </si>
  <si>
    <t>Normal</t>
  </si>
  <si>
    <t>INR Only</t>
  </si>
  <si>
    <t>INR</t>
  </si>
  <si>
    <t>Select, At Par, Excess (+), Less (-)</t>
  </si>
  <si>
    <t>IOCL</t>
  </si>
  <si>
    <t>Contract No:   &lt;Enter Contract No Details&gt;</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</si>
  <si>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</si>
  <si>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</si>
  <si>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</si>
  <si>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</si>
  <si>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</si>
  <si>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</si>
  <si>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</si>
  <si>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</si>
  <si>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</si>
  <si>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</si>
  <si>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</si>
  <si>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</si>
  <si>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</si>
  <si>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</si>
  <si>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</si>
  <si>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</si>
  <si>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</si>
  <si>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</si>
  <si>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</si>
  <si>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</si>
  <si>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</si>
  <si>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</si>
  <si>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</si>
  <si>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</si>
  <si>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</si>
  <si>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</si>
  <si>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</si>
  <si>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</si>
  <si>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</si>
  <si>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</si>
  <si>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</si>
  <si>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</si>
  <si>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</si>
  <si>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</si>
  <si>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</si>
  <si>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</si>
  <si>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</si>
  <si>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</si>
  <si>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</si>
  <si>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</si>
  <si>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</si>
  <si>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</si>
  <si>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</si>
  <si>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</si>
  <si>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</si>
  <si>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</si>
  <si>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</si>
  <si>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</si>
  <si>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</si>
  <si>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</si>
  <si>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</si>
  <si>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</si>
  <si>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</si>
  <si>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</si>
  <si>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</si>
  <si>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</si>
  <si>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</si>
  <si>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</si>
  <si>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</si>
  <si>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</si>
  <si>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</si>
  <si>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</si>
  <si>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</si>
  <si>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</si>
  <si>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Name of Work: Renovation of 8 Nos of bathrooms both side in Ground Floor,First Floor,Second Floor &amp; Third Floor in GSC Extn. Hostel, IIT(BHU).</t>
  </si>
  <si>
    <r>
      <t xml:space="preserve">Dismantling tile work in floors and roofs laid in cement mortar including stacking material within 50 metres lead.
For thickness of tiles 10 mm to 25 mm   </t>
    </r>
    <r>
      <rPr>
        <b/>
        <sz val="14"/>
        <rFont val="Times New Roman"/>
        <family val="1"/>
      </rPr>
      <t>(15.23.1)</t>
    </r>
  </si>
  <si>
    <r>
      <t xml:space="preserve">Demolishing cement concrete manually / by mechanical means and disposal of material within 50 metres lead as per direction of Engineer in charge.
Nominal concrete 1:3:6 or richer mix (i/c equivalent design mix) </t>
    </r>
    <r>
      <rPr>
        <b/>
        <sz val="14"/>
        <rFont val="Times New Roman"/>
        <family val="1"/>
      </rPr>
      <t xml:space="preserve">(15.2.1)     </t>
    </r>
    <r>
      <rPr>
        <sz val="14"/>
        <rFont val="Times New Roman"/>
        <family val="1"/>
      </rPr>
      <t xml:space="preserve">                                   </t>
    </r>
  </si>
  <si>
    <r>
      <t xml:space="preserve">Demolishing mud phaska in terrracing and disposal of material within 50 metres lead
</t>
    </r>
    <r>
      <rPr>
        <b/>
        <sz val="14"/>
        <rFont val="Times New Roman"/>
        <family val="1"/>
      </rPr>
      <t>(15.27)</t>
    </r>
  </si>
  <si>
    <r>
      <t xml:space="preserve">Demolishing brick work manually / by mechanical means including stacking of serviceable material and disposal of unserviceable material within 50 metres lead as per direction of Engineer-in-charge:   
In cement mortar  </t>
    </r>
    <r>
      <rPr>
        <b/>
        <sz val="14"/>
        <rFont val="Times New Roman"/>
        <family val="1"/>
      </rPr>
      <t xml:space="preserve">(15.7.4)   </t>
    </r>
    <r>
      <rPr>
        <sz val="14"/>
        <rFont val="Times New Roman"/>
        <family val="1"/>
      </rPr>
      <t xml:space="preserve">                                            </t>
    </r>
  </si>
  <si>
    <r>
      <t>Providing and laying water proofing treatment to vertical and horizontal surfaces of depressed portions of W.C., kitchen and the like consisting of:</t>
    </r>
    <r>
      <rPr>
        <b/>
        <sz val="14"/>
        <rFont val="Times New Roman"/>
        <family val="1"/>
      </rPr>
      <t xml:space="preserve">
(i)</t>
    </r>
    <r>
      <rPr>
        <sz val="14"/>
        <rFont val="Times New Roman"/>
        <family val="1"/>
      </rPr>
      <t xml:space="preserve">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  (22.3)  </t>
    </r>
  </si>
  <si>
    <r>
      <t xml:space="preserve">12 mm cement plaster of mix : 
1:4 (1 cement : 4 coarse sand) </t>
    </r>
    <r>
      <rPr>
        <b/>
        <sz val="14"/>
        <rFont val="Times New Roman"/>
        <family val="1"/>
      </rPr>
      <t xml:space="preserve">(13.4.1)     </t>
    </r>
    <r>
      <rPr>
        <sz val="14"/>
        <rFont val="Times New Roman"/>
        <family val="1"/>
      </rPr>
      <t xml:space="preserve">                               </t>
    </r>
  </si>
  <si>
    <r>
      <t xml:space="preserve">Providing and applying white cement based putty of average thickness 1 mm, of approved brand and manufacturer, over the plastered wall surface to prepare the surface even and smooth complete. </t>
    </r>
    <r>
      <rPr>
        <b/>
        <sz val="14"/>
        <rFont val="Times New Roman"/>
        <family val="1"/>
      </rPr>
      <t xml:space="preserve"> (13.80)</t>
    </r>
  </si>
  <si>
    <r>
      <t xml:space="preserve">Distempering with oil bound washable distemper of approved brand and manufacture to give an even shade :   
New work (two or more coats) over and including water tinnable priming coat with cement primer  </t>
    </r>
    <r>
      <rPr>
        <b/>
        <sz val="14"/>
        <rFont val="Times New Roman"/>
        <family val="1"/>
      </rPr>
      <t>(13.41.1)</t>
    </r>
  </si>
  <si>
    <r>
      <t>Painting with synthetic enamel paint of approved brand and manufacture of required colour to give an even shade :  
One or more coats on old work</t>
    </r>
    <r>
      <rPr>
        <b/>
        <sz val="14"/>
        <rFont val="Times New Roman"/>
        <family val="1"/>
      </rPr>
      <t xml:space="preserve">  (14.54.1)</t>
    </r>
  </si>
  <si>
    <r>
      <t xml:space="preserve">Structural steel work riveted, bolted or welded in built up sections, trusses and framed work, including cutting, hoisting, fixing in position and applying a priming coat of approved steel primer all complete. </t>
    </r>
    <r>
      <rPr>
        <b/>
        <sz val="14"/>
        <rFont val="Times New Roman"/>
        <family val="1"/>
      </rPr>
      <t>(10.2)</t>
    </r>
  </si>
  <si>
    <r>
      <t xml:space="preserve">Providing and fixing aluminium tower bolts, ISI marked, anodised (anodic coating not less than grade AC 10 as per IS : 1868 ) transparent or dyed to required colour or shade, with necessary screws etc. complete :
300x10 mm </t>
    </r>
    <r>
      <rPr>
        <b/>
        <sz val="14"/>
        <rFont val="Times New Roman"/>
        <family val="1"/>
      </rPr>
      <t>(9.97.1)</t>
    </r>
  </si>
  <si>
    <r>
      <t xml:space="preserve">Providing and fixing aluminium sliding door bolts, ISI marked anodised (anodic coating not less than grade AC 10 as per IS : 1868), transparent or dyed to required colour or shade, with nuts and screws etc. complete :
300x16 mm  </t>
    </r>
    <r>
      <rPr>
        <b/>
        <sz val="14"/>
        <rFont val="Times New Roman"/>
        <family val="1"/>
      </rPr>
      <t>(9.96.1)</t>
    </r>
  </si>
  <si>
    <r>
      <t xml:space="preserve">Providing and fixing fly proof stainless steel grade 304 wire gauge, to windows and clerestory windows using wire gauge with average width of aperture 1.4 mm in both directions with wire of dia. 0.50 mm all complete.
With 2nd class teak wood beading 62X19 mm   </t>
    </r>
    <r>
      <rPr>
        <b/>
        <sz val="14"/>
        <rFont val="Times New Roman"/>
        <family val="1"/>
      </rPr>
      <t>(9.135.1 )</t>
    </r>
  </si>
  <si>
    <r>
      <t xml:space="preserve">Providing and laying in position cement concrete of specified grade excluding the cost of centering and shuttering - All work upto plinth level </t>
    </r>
    <r>
      <rPr>
        <b/>
        <sz val="14"/>
        <rFont val="Times New Roman"/>
        <family val="1"/>
      </rPr>
      <t xml:space="preserve">
(a)</t>
    </r>
    <r>
      <rPr>
        <sz val="14"/>
        <rFont val="Times New Roman"/>
        <family val="1"/>
      </rPr>
      <t xml:space="preserve"> 1:4:8 (1 Cement : 4 coarse sand : 8 graded stone  aggregate 40 mm nominal size)  </t>
    </r>
    <r>
      <rPr>
        <b/>
        <sz val="14"/>
        <rFont val="Times New Roman"/>
        <family val="1"/>
      </rPr>
      <t>(4.1.8)</t>
    </r>
  </si>
  <si>
    <r>
      <rPr>
        <b/>
        <sz val="14"/>
        <rFont val="Times New Roman"/>
        <family val="1"/>
      </rPr>
      <t>(b)</t>
    </r>
    <r>
      <rPr>
        <sz val="14"/>
        <rFont val="Times New Roman"/>
        <family val="1"/>
      </rPr>
      <t xml:space="preserve"> 1:2:4 (1 Cement : 2 coarse sand : 4 graded stone  aggregate 20 mm nominal size)  </t>
    </r>
    <r>
      <rPr>
        <b/>
        <sz val="14"/>
        <rFont val="Times New Roman"/>
        <family val="1"/>
      </rPr>
      <t>(4.1.3)</t>
    </r>
  </si>
  <si>
    <r>
      <t xml:space="preserve">Providing and fixing soil, waste and vent pipes : 
100 mm dia.     
Centrifugally cast (spun) iron socket &amp; spigot (S &amp;S) pipe as per IS :3989 </t>
    </r>
    <r>
      <rPr>
        <b/>
        <sz val="14"/>
        <rFont val="Times New Roman"/>
        <family val="1"/>
      </rPr>
      <t>(17.35.1.2)</t>
    </r>
  </si>
  <si>
    <r>
      <t xml:space="preserve">Providing and fixing collar:    100 mm  
Sand cast iron S&amp;S as per IS: - 3989 </t>
    </r>
    <r>
      <rPr>
        <b/>
        <sz val="14"/>
        <rFont val="Times New Roman"/>
        <family val="1"/>
      </rPr>
      <t>(17.57.1.2)</t>
    </r>
  </si>
  <si>
    <r>
      <t xml:space="preserve">Providing lead caulked joints to sand cast iron/centrifugally cast (spun) iron pipes and fittings of diameter:  
100 mm  </t>
    </r>
    <r>
      <rPr>
        <b/>
        <sz val="14"/>
        <rFont val="Times New Roman"/>
        <family val="1"/>
      </rPr>
      <t>(17.58.1)</t>
    </r>
  </si>
  <si>
    <r>
      <t xml:space="preserve">Providing and fixing bend of required degree with access door, insertion rubber washer 3 mm thick, bolts and nuts complete.  
100 mm   
Sand cast iron S&amp;S as per IS:- 3989 
</t>
    </r>
    <r>
      <rPr>
        <b/>
        <sz val="14"/>
        <rFont val="Times New Roman"/>
        <family val="1"/>
      </rPr>
      <t>(17.38.1.2)</t>
    </r>
  </si>
  <si>
    <r>
      <t xml:space="preserve">Providing and fixing plain bend of required degree.     
100 mm
Sand cast iron S&amp;S as per IS: - 3989 </t>
    </r>
    <r>
      <rPr>
        <b/>
        <sz val="14"/>
        <rFont val="Times New Roman"/>
        <family val="1"/>
      </rPr>
      <t>(17.39.1.2)</t>
    </r>
  </si>
  <si>
    <r>
      <t xml:space="preserve">Providing and fixing double equal plain junction of required degree.   
100x100x100x100mm 
Centrifugally cast (spun) iron S&amp;S as per IS: - 3989 </t>
    </r>
    <r>
      <rPr>
        <b/>
        <sz val="14"/>
        <rFont val="Times New Roman"/>
        <family val="1"/>
      </rPr>
      <t>(17.42.1.2)</t>
    </r>
  </si>
  <si>
    <r>
      <t xml:space="preserve">Providing and fixing single equal plain junction of required degree with access door, insertion rubber washer 3 mm thick, bolts and nuts complete. 
100x100x100mm    
Sand cast iron S&amp;S as per IS: - 3989 </t>
    </r>
    <r>
      <rPr>
        <b/>
        <sz val="14"/>
        <rFont val="Times New Roman"/>
        <family val="1"/>
      </rPr>
      <t>(17.43.1.2</t>
    </r>
    <r>
      <rPr>
        <sz val="14"/>
        <rFont val="Times New Roman"/>
        <family val="1"/>
      </rPr>
      <t>)</t>
    </r>
  </si>
  <si>
    <r>
      <t xml:space="preserve">Providing and fixing single equal plain junction of required  degree. 
100x100x100mm
Sand cast iron S&amp;S as per IS: - 3989 </t>
    </r>
    <r>
      <rPr>
        <b/>
        <sz val="14"/>
        <rFont val="Times New Roman"/>
        <family val="1"/>
      </rPr>
      <t>(17.44.1.2)</t>
    </r>
  </si>
  <si>
    <r>
      <t xml:space="preserve">Providing and fixing trap of self cleansing design with screwed down or hinged grating with or without vent arm complete, including cost of cutting and making good the walls and floors :
100 mm inlet and 100 mm outlet
Sand cast iron S&amp;S as per IS: - 3989
</t>
    </r>
    <r>
      <rPr>
        <b/>
        <sz val="14"/>
        <rFont val="Times New Roman"/>
        <family val="1"/>
      </rPr>
      <t>(17.60.1.1)</t>
    </r>
  </si>
  <si>
    <r>
      <t>Providing and fixing 100mm sand cast Iron grating for gully trap.</t>
    </r>
    <r>
      <rPr>
        <b/>
        <sz val="14"/>
        <rFont val="Times New Roman"/>
        <family val="1"/>
      </rPr>
      <t>(17.29)</t>
    </r>
  </si>
  <si>
    <r>
      <t xml:space="preserve">Providing and fixing M.S. stays and clamps for sand cast iron/centrifugally cast (spun) iron pipes of diameter:
100 mm </t>
    </r>
    <r>
      <rPr>
        <b/>
        <sz val="14"/>
        <rFont val="Times New Roman"/>
        <family val="1"/>
      </rPr>
      <t>(17.59.1)</t>
    </r>
  </si>
  <si>
    <r>
      <t xml:space="preserve">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t>
    </r>
    <r>
      <rPr>
        <b/>
        <sz val="14"/>
        <rFont val="Times New Roman"/>
        <family val="1"/>
      </rPr>
      <t>(17.1.1)</t>
    </r>
  </si>
  <si>
    <r>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t>
    </r>
    <r>
      <rPr>
        <b/>
        <sz val="14"/>
        <rFont val="Times New Roman"/>
        <family val="1"/>
      </rPr>
      <t xml:space="preserve"> (17.2.1)</t>
    </r>
  </si>
  <si>
    <r>
      <t xml:space="preserve">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t>
    </r>
    <r>
      <rPr>
        <b/>
        <sz val="14"/>
        <rFont val="Times New Roman"/>
        <family val="1"/>
      </rPr>
      <t>(17.7.2)</t>
    </r>
  </si>
  <si>
    <r>
      <t xml:space="preserve">Providing and fixing P.V.C. waste pipe for sink or wash basin including P.V.C. waste fittings complete.
Semi rigid pipe
32 mm dia </t>
    </r>
    <r>
      <rPr>
        <b/>
        <sz val="14"/>
        <rFont val="Times New Roman"/>
        <family val="1"/>
      </rPr>
      <t>(17.28.1.1)</t>
    </r>
  </si>
  <si>
    <r>
      <t>Providing and fixing mirror of superior glass (of approved quality) and of required shape and size with plastic moukded frame of approved make and shade with 6mm thick hard board backing:
Rectangular shape 453x357mm</t>
    </r>
    <r>
      <rPr>
        <b/>
        <sz val="14"/>
        <rFont val="Times New Roman"/>
        <family val="1"/>
      </rPr>
      <t xml:space="preserve"> (17.32.2)</t>
    </r>
  </si>
  <si>
    <r>
      <t>Providing and fixing white vitreous china flat back half stall urinal of size 580x380x350mm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t>
    </r>
    <r>
      <rPr>
        <b/>
        <sz val="14"/>
        <rFont val="Times New Roman"/>
        <family val="1"/>
      </rPr>
      <t xml:space="preserve">
(a)</t>
    </r>
    <r>
      <rPr>
        <sz val="14"/>
        <rFont val="Times New Roman"/>
        <family val="1"/>
      </rPr>
      <t xml:space="preserve"> Single half stall urinal with 5 litre P.V.C. automatic flushing cistern. </t>
    </r>
    <r>
      <rPr>
        <b/>
        <sz val="14"/>
        <rFont val="Times New Roman"/>
        <family val="1"/>
      </rPr>
      <t>(17.5.1)</t>
    </r>
  </si>
  <si>
    <r>
      <rPr>
        <b/>
        <sz val="14"/>
        <rFont val="Times New Roman"/>
        <family val="1"/>
      </rPr>
      <t>(b)</t>
    </r>
    <r>
      <rPr>
        <sz val="14"/>
        <rFont val="Times New Roman"/>
        <family val="1"/>
      </rPr>
      <t xml:space="preserve"> Range of two half stall urinals with 5 litre P.V.C.automatic flushing cistern </t>
    </r>
    <r>
      <rPr>
        <b/>
        <sz val="14"/>
        <rFont val="Times New Roman"/>
        <family val="1"/>
      </rPr>
      <t>(17.5.2)</t>
    </r>
  </si>
  <si>
    <r>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t>
    </r>
    <r>
      <rPr>
        <b/>
        <sz val="14"/>
        <rFont val="Times New Roman"/>
        <family val="1"/>
      </rPr>
      <t>(19.21.1)</t>
    </r>
  </si>
  <si>
    <r>
      <t xml:space="preserve">Reinforced cement concrete work in  beams, suspended floors, roofs having slope upto 15°, landings, balconies, shelves, chajjas, lintels, bands, plain window sills, staircases and spiral stair cases upto floor five level excluding the cost of centering, shuttering, finishing and reinforcement with (a) 1:2:4 (1 Cement : 2 coarse sand : 4 graded stone aggregate 20mm nominal size) </t>
    </r>
    <r>
      <rPr>
        <b/>
        <sz val="14"/>
        <rFont val="Times New Roman"/>
        <family val="1"/>
      </rPr>
      <t>(5.3)</t>
    </r>
  </si>
  <si>
    <r>
      <t>Centering and shuttering including strutting, propping etc. and  removal of form for:
Suspended floors, roofs, landings, balconies and access platform.</t>
    </r>
    <r>
      <rPr>
        <b/>
        <sz val="14"/>
        <rFont val="Times New Roman"/>
        <family val="1"/>
      </rPr>
      <t>(5.9.3)</t>
    </r>
  </si>
  <si>
    <r>
      <t>Reinforcement for R.C.C. work including straightening, cutting, bending, placing in position and binding all complete .
Thermo-Mechanically Treated bars.</t>
    </r>
    <r>
      <rPr>
        <b/>
        <sz val="14"/>
        <rFont val="Times New Roman"/>
        <family val="1"/>
      </rPr>
      <t xml:space="preserve"> (5.22.6)</t>
    </r>
  </si>
  <si>
    <r>
      <t xml:space="preserve">Half brick masonry with common burnt clay F.P.S. (non modular) bricks of class designation 75 in superstructure above plinth level up to floor V level  :
Cement mortar 1:4 (1 Cement : 4 coarse sand) </t>
    </r>
    <r>
      <rPr>
        <b/>
        <sz val="14"/>
        <rFont val="Times New Roman"/>
        <family val="1"/>
      </rPr>
      <t>(6.13.2)</t>
    </r>
  </si>
  <si>
    <r>
      <t>Providing and fixing G.I. pipes complete with G.I. fittings and clamps,including cutting and making good the walls etc.
Internal work - exposed on wall</t>
    </r>
    <r>
      <rPr>
        <b/>
        <sz val="14"/>
        <rFont val="Times New Roman"/>
        <family val="1"/>
      </rPr>
      <t xml:space="preserve"> 
(a)</t>
    </r>
    <r>
      <rPr>
        <sz val="14"/>
        <rFont val="Times New Roman"/>
        <family val="1"/>
      </rPr>
      <t xml:space="preserve"> 15mm dia. nominal bore  </t>
    </r>
    <r>
      <rPr>
        <b/>
        <sz val="14"/>
        <rFont val="Times New Roman"/>
        <family val="1"/>
      </rPr>
      <t>(18.10.1)</t>
    </r>
  </si>
  <si>
    <r>
      <rPr>
        <b/>
        <sz val="14"/>
        <rFont val="Times New Roman"/>
        <family val="1"/>
      </rPr>
      <t>(b)</t>
    </r>
    <r>
      <rPr>
        <sz val="14"/>
        <rFont val="Times New Roman"/>
        <family val="1"/>
      </rPr>
      <t xml:space="preserve"> 25mm dia. nominal bore </t>
    </r>
    <r>
      <rPr>
        <b/>
        <sz val="14"/>
        <rFont val="Times New Roman"/>
        <family val="1"/>
      </rPr>
      <t>(18.10.3)</t>
    </r>
  </si>
  <si>
    <r>
      <t xml:space="preserve">Providing and fixing C.P. brass bib cock of approved quality conforming to IS:8931
a) 15 mm nominal bore </t>
    </r>
    <r>
      <rPr>
        <b/>
        <sz val="14"/>
        <rFont val="Times New Roman"/>
        <family val="1"/>
      </rPr>
      <t>(18.49.1)</t>
    </r>
  </si>
  <si>
    <r>
      <t xml:space="preserve">Providing and fixing C.P. brass stop cock (concealed)  of standard design  and of approved make conforming to IS:8931
a) 15 mm nominal bore </t>
    </r>
    <r>
      <rPr>
        <b/>
        <sz val="14"/>
        <rFont val="Times New Roman"/>
        <family val="1"/>
      </rPr>
      <t>(18.52.1)</t>
    </r>
  </si>
  <si>
    <r>
      <t>Providing and fixing PTMT swivelling shower, 15 mm nominal bore, Weighing not less than 40gms.</t>
    </r>
    <r>
      <rPr>
        <b/>
        <sz val="14"/>
        <rFont val="Times New Roman"/>
        <family val="1"/>
      </rPr>
      <t>(18.64)</t>
    </r>
  </si>
  <si>
    <r>
      <t>Making connection of G.I. distribution branch with G.I.main of following sizes by providing and fixing tee,including cutting and threading the pipe etc. complete.
25 to 40 mm nominal bore</t>
    </r>
    <r>
      <rPr>
        <b/>
        <sz val="14"/>
        <rFont val="Times New Roman"/>
        <family val="1"/>
      </rPr>
      <t xml:space="preserve"> (18.13.1)</t>
    </r>
  </si>
  <si>
    <r>
      <t xml:space="preserve">Painting G.I. pipes and fittings with synthetic enamel white paint with two coats over a ready mixed priming coat, both of approved quality for new work.
25 mm diameter pipe. </t>
    </r>
    <r>
      <rPr>
        <b/>
        <sz val="14"/>
        <rFont val="Times New Roman"/>
        <family val="1"/>
      </rPr>
      <t>(18.38.3)</t>
    </r>
  </si>
  <si>
    <r>
      <t xml:space="preserve">Providing and fixing stone slab table rubbed, edges rounded and polished of size 75 x 50 cm deep and 1.8 cm thick fixed in urinal partitions by cutting a chase of appropriate width with chase cutter and embedding the stone in the chase with epoxy grout or with cement concrete 1:2:4 (1 cement : 2 coarse sand : 4 graded stone aggregate 6 mm nominal size ) as per direction of Engineer-in-charge and finished smooth.
Granite Stone of approved ahade </t>
    </r>
    <r>
      <rPr>
        <b/>
        <sz val="14"/>
        <rFont val="Times New Roman"/>
        <family val="1"/>
      </rPr>
      <t>(8.10.2)</t>
    </r>
  </si>
  <si>
    <r>
      <t xml:space="preserve">Steel work welded in built up sections/ framed work, including cutting, hoisting, fixing in position and applying a priming coat of approved steel primer using structural steel etc. as required. 
In gratings, frames, guard bar, ladder, railings, brackets, gates and similar works  </t>
    </r>
    <r>
      <rPr>
        <b/>
        <sz val="14"/>
        <rFont val="Times New Roman"/>
        <family val="1"/>
      </rPr>
      <t>(10.25.2)</t>
    </r>
  </si>
  <si>
    <r>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t>
    </r>
    <r>
      <rPr>
        <b/>
        <sz val="14"/>
        <rFont val="Times New Roman"/>
        <family val="1"/>
      </rPr>
      <t>(9.20.2)</t>
    </r>
  </si>
  <si>
    <r>
      <t xml:space="preserve"> Painting with synthetic enamel paint of approved brand and manufacture of required colour to give an even shade :
Two or more coats on new work over an under coat of suitable shade with ordinary paint of approved brand and manufacture   </t>
    </r>
    <r>
      <rPr>
        <b/>
        <sz val="14"/>
        <rFont val="Times New Roman"/>
        <family val="1"/>
      </rPr>
      <t>(13.62.1)</t>
    </r>
  </si>
  <si>
    <r>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t>
    </r>
    <r>
      <rPr>
        <b/>
        <sz val="14"/>
        <rFont val="Times New Roman"/>
        <family val="1"/>
      </rPr>
      <t>(21.1.1.1)</t>
    </r>
  </si>
  <si>
    <r>
      <t xml:space="preserve"> Providing and fixing aluminium handles, ISI marked, anodised (anodic coating not less than grade AC 10 as per IS : 1868) transparent or dyed to required colour or shade, with necessary screws etc. complete :  
125 mm </t>
    </r>
    <r>
      <rPr>
        <b/>
        <sz val="14"/>
        <rFont val="Times New Roman"/>
        <family val="1"/>
      </rPr>
      <t>(9.100.1)</t>
    </r>
  </si>
  <si>
    <r>
      <t xml:space="preserve">  Providing and fixing aluminium tower bolts, ISI marked, anodised (anodic coating not less than grade AC 10 as per IS : 1868 ) transparent or dyed to required colour or shade, with necessary screws etc. complete :  
250x10 mm </t>
    </r>
    <r>
      <rPr>
        <b/>
        <sz val="14"/>
        <rFont val="Times New Roman"/>
        <family val="1"/>
      </rPr>
      <t>(9.97.2)</t>
    </r>
  </si>
  <si>
    <r>
      <t xml:space="preserve"> Providing and fixing aluminium sliding door bolts, ISI marked anodised (anodic coating not less than grade AC 10 as per IS : 1868), transparent or dyed to required colour or shade, with nuts and screws etc. complete : 
250x16 mm </t>
    </r>
    <r>
      <rPr>
        <b/>
        <sz val="14"/>
        <rFont val="Times New Roman"/>
        <family val="1"/>
      </rPr>
      <t>(9.96.2)</t>
    </r>
  </si>
  <si>
    <r>
      <t xml:space="preserve"> Painting with synthetic enamel paint of approved brand and manufacture to give an even shade : 
Two or more coats on new work   </t>
    </r>
    <r>
      <rPr>
        <b/>
        <sz val="14"/>
        <rFont val="Times New Roman"/>
        <family val="1"/>
      </rPr>
      <t>(13.61.1)</t>
    </r>
  </si>
  <si>
    <r>
      <t xml:space="preserve">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
Granite of any colour and shade
Area of slab over 0.50 sqm </t>
    </r>
    <r>
      <rPr>
        <b/>
        <sz val="14"/>
        <rFont val="Times New Roman"/>
        <family val="1"/>
      </rPr>
      <t>(8.2.2.2)</t>
    </r>
  </si>
  <si>
    <r>
      <t xml:space="preserve">Providing and fixing Ist quality ceramic glazed wall tiles conforming to IS : 15622 ( thickness to be specified by the manufacturer) of approved make in all colours, shades except begundy, bottle green, black of any size as approved by Eningeer-in-Charge in skirting, risers of steps and dados over 12 mm thick bed of Cement Mortar 1:3 (1 Cement : 3 Coarse sand) and jointing with grey cement slurry @ 3.3kg per sqm including pointing in white cement mixed with pigment of matching shade complete. </t>
    </r>
    <r>
      <rPr>
        <b/>
        <sz val="14"/>
        <rFont val="Times New Roman"/>
        <family val="1"/>
      </rPr>
      <t>(11.36)</t>
    </r>
  </si>
  <si>
    <r>
      <t xml:space="preserve">Providing and laying Ceramic glazed floor tiles 300x300 mm (thickness to be specified by the manufacturer) of 1st quality conforming to IS : 15622 of approved make in all colours such as White, Ivory, Grey, Fume Red Brown laid on 20mm thick bed of Cement Mortar 1:4 (1 Cement : 4 Coarse sand) including pointing the joints with white cement and matching pigments etc., complete. </t>
    </r>
    <r>
      <rPr>
        <b/>
        <sz val="14"/>
        <rFont val="Times New Roman"/>
        <family val="1"/>
      </rPr>
      <t>(11.37)</t>
    </r>
  </si>
  <si>
    <r>
      <t xml:space="preserve"> Providing and fixing fly proof stainless steel grade 304 wire gauge, to windows and clerestory windows using wire gauge with average width of aperture 1.4 mm in both directions with wire of dia. 0.50 mm all complete.
With 2nd class teak wood beading 62X19 mm   </t>
    </r>
    <r>
      <rPr>
        <b/>
        <sz val="14"/>
        <rFont val="Times New Roman"/>
        <family val="1"/>
      </rPr>
      <t>(9.135.1 )</t>
    </r>
  </si>
  <si>
    <r>
      <t xml:space="preserve">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
Inside size 90x80 cm and 45 cm deep including C.I. cover with frame (light duty) 455x610 mm internal dimensions, total weight of cover and frame to be not less than 38 kg (weight of cover 23 kg and weight of frame 15 kg) :
With common burnt clay F.P.S. (non modular) bricks of class designation 7.5 each 8634.10
 </t>
    </r>
    <r>
      <rPr>
        <b/>
        <sz val="14"/>
        <rFont val="Times New Roman"/>
        <family val="1"/>
      </rPr>
      <t>(19.7.1.1)</t>
    </r>
  </si>
  <si>
    <t>Carriage of Malba (approved rate)</t>
  </si>
  <si>
    <r>
      <t xml:space="preserve">Dismantling old plaster or skirting raking out joints and cleaning the surface for plaster including disposal of rubbish to the  dumping ground within 50 metres lead. </t>
    </r>
    <r>
      <rPr>
        <b/>
        <sz val="14"/>
        <rFont val="Times New Roman"/>
        <family val="1"/>
      </rPr>
      <t>(15.56)</t>
    </r>
  </si>
  <si>
    <t>cum</t>
  </si>
  <si>
    <t>Kg</t>
  </si>
  <si>
    <t>metre</t>
  </si>
  <si>
    <t>each</t>
  </si>
  <si>
    <t>trip</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</si>
  <si>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</si>
  <si>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</si>
  <si>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</si>
  <si>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</si>
  <si>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</si>
  <si>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</si>
  <si>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</si>
  <si>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</si>
  <si>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</si>
  <si>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</si>
  <si>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</si>
  <si>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</si>
  <si>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</si>
  <si>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</si>
  <si>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</si>
  <si>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</si>
  <si>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</si>
  <si>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</si>
  <si>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</si>
  <si>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</si>
  <si>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</si>
  <si>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</si>
  <si>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</si>
  <si>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</si>
  <si>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</si>
  <si>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</si>
  <si>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</si>
  <si>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</si>
  <si>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</si>
  <si>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</si>
  <si>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</si>
  <si>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</si>
  <si>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</si>
  <si>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</si>
  <si>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</si>
  <si>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</si>
  <si>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</si>
  <si>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</si>
  <si>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</si>
  <si>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</si>
  <si>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</si>
  <si>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</si>
  <si>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</si>
  <si>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</si>
  <si>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</si>
  <si>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Dismantling tile work in floors and roofs laid in cement mortar including stacking material within 50 metres lead.
For thickness of tiles 10 mm to 25 mm   (15.23.1)</t>
  </si>
  <si>
    <t>Dismantling old plaster or skirting raking out joints and cleaning the surface for plaster including disposal of rubbish to the  dumping ground within 50 metres lead. (15.56)</t>
  </si>
  <si>
    <t xml:space="preserve">Demolishing cement concrete manually / by mechanical means and disposal of material within 50 metres lead as per direction of Engineer in charge.
Nominal concrete 1:3:6 or richer mix (i/c equivalent design mix) (15.2.1)                                        </t>
  </si>
  <si>
    <t>Demolishing mud phaska in terrracing and disposal of material within 50 metres lead
(15.27)</t>
  </si>
  <si>
    <t xml:space="preserve">Demolishing brick work manually / by mechanical means including stacking of serviceable material and disposal of unserviceable material within 50 metres lead as per direction of Engineer-in-charge:   
In cement mortar  (15.7.4)                                               </t>
  </si>
  <si>
    <t xml:space="preserve">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  (22.3)  </t>
  </si>
  <si>
    <t xml:space="preserve">12 mm cement plaster of mix : 
1:4 (1 cement : 4 coarse sand) (13.4.1)                                    </t>
  </si>
  <si>
    <t>Providing and applying white cement based putty of average thickness 1 mm, of approved brand and manufacturer, over the plastered wall surface to prepare the surface even and smooth complete.  (13.80)</t>
  </si>
  <si>
    <t>Distempering with oil bound washable distemper of approved brand and manufacture to give an even shade :   
New work (two or more coats) over and including water tinnable priming coat with cement primer  (13.41.1)</t>
  </si>
  <si>
    <t>Painting with synthetic enamel paint of approved brand and manufacture of required colour to give an even shade :  
One or more coats on old work  (14.54.1)</t>
  </si>
  <si>
    <t>Structural steel work riveted, bolted or welded in built up sections, trusses and framed work, including cutting, hoisting, fixing in position and applying a priming coat of approved steel primer all complete. (10.2)</t>
  </si>
  <si>
    <t>Providing and fixing aluminium tower bolts, ISI marked, anodised (anodic coating not less than grade AC 10 as per IS : 1868 ) transparent or dyed to required colour or shade, with necessary screws etc. complete :
300x10 mm (9.97.1)</t>
  </si>
  <si>
    <t>Providing and fixing aluminium sliding door bolts, ISI marked anodised (anodic coating not less than grade AC 10 as per IS : 1868), transparent or dyed to required colour or shade, with nuts and screws etc. complete :
300x16 mm  (9.96.1)</t>
  </si>
  <si>
    <t>Providing and fixing fly proof stainless steel grade 304 wire gauge, to windows and clerestory windows using wire gauge with average width of aperture 1.4 mm in both directions with wire of dia. 0.50 mm all complete.
With 2nd class teak wood beading 62X19 mm   (9.135.1 )</t>
  </si>
  <si>
    <t>Providing and laying in position cement concrete of specified grade excluding the cost of centering and shuttering - All work upto plinth level 
(a) 1:4:8 (1 Cement : 4 coarse sand : 8 graded stone  aggregate 40 mm nominal size)  (4.1.8)</t>
  </si>
  <si>
    <t>(b) 1:2:4 (1 Cement : 2 coarse sand : 4 graded stone  aggregate 20 mm nominal size)  (4.1.3)</t>
  </si>
  <si>
    <t>Providing and fixing soil, waste and vent pipes : 
100 mm dia.     
Centrifugally cast (spun) iron socket &amp; spigot (S &amp;S) pipe as per IS :3989 (17.35.1.2)</t>
  </si>
  <si>
    <t>Providing and fixing collar:    100 mm  
Sand cast iron S&amp;S as per IS: - 3989 (17.57.1.2)</t>
  </si>
  <si>
    <t>Providing lead caulked joints to sand cast iron/centrifugally cast (spun) iron pipes and fittings of diameter:  
100 mm  (17.58.1)</t>
  </si>
  <si>
    <t>Providing and fixing bend of required degree with access door, insertion rubber washer 3 mm thick, bolts and nuts complete.  
100 mm   
Sand cast iron S&amp;S as per IS:- 3989 
(17.38.1.2)</t>
  </si>
  <si>
    <t>Providing and fixing plain bend of required degree.     
100 mm
Sand cast iron S&amp;S as per IS: - 3989 (17.39.1.2)</t>
  </si>
  <si>
    <t>Providing and fixing double equal plain junction of required degree.   
100x100x100x100mm 
Centrifugally cast (spun) iron S&amp;S as per IS: - 3989 (17.42.1.2)</t>
  </si>
  <si>
    <t>Providing and fixing single equal plain junction of required degree with access door, insertion rubber washer 3 mm thick, bolts and nuts complete. 
100x100x100mm    
Sand cast iron S&amp;S as per IS: - 3989 (17.43.1.2)</t>
  </si>
  <si>
    <t>Providing and fixing single equal plain junction of required  degree. 
100x100x100mm
Sand cast iron S&amp;S as per IS: - 3989 (17.44.1.2)</t>
  </si>
  <si>
    <t>Providing and fixing trap of self cleansing design with screwed down or hinged grating with or without vent arm complete, including cost of cutting and making good the walls and floors :
100 mm inlet and 100 mm outlet
Sand cast iron S&amp;S as per IS: - 3989
(17.60.1.1)</t>
  </si>
  <si>
    <t>Providing and fixing 100mm sand cast Iron grating for gully trap.(17.29)</t>
  </si>
  <si>
    <t>Providing and fixing M.S. stays and clamps for sand cast iron/centrifugally cast (spun) iron pipes of diameter:
100 mm (17.59.1)</t>
  </si>
  <si>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(17.1.1)</t>
  </si>
  <si>
    <t>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(17.2.1)</t>
  </si>
  <si>
    <t>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(17.7.2)</t>
  </si>
  <si>
    <t>Providing and fixing P.V.C. waste pipe for sink or wash basin including P.V.C. waste fittings complete.
Semi rigid pipe
32 mm dia (17.28.1.1)</t>
  </si>
  <si>
    <t>Providing and fixing mirror of superior glass (of approved quality) and of required shape and size with plastic moukded frame of approved make and shade with 6mm thick hard board backing:
Rectangular shape 453x357mm (17.32.2)</t>
  </si>
  <si>
    <t>Providing and fixing white vitreous china flat back half stall urinal of size 580x380x350mm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(a) Single half stall urinal with 5 litre P.V.C. automatic flushing cistern. (17.5.1)</t>
  </si>
  <si>
    <t>(b) Range of two half stall urinals with 5 litre P.V.C.automatic flushing cistern (17.5.2)</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</si>
  <si>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(19.21.1)</t>
  </si>
  <si>
    <t>Reinforced cement concrete work in  beams, suspended floors, roofs having slope upto 15°, landings, balconies, shelves, chajjas, lintels, bands, plain window sills, staircases and spiral stair cases upto floor five level excluding the cost of centering, shuttering, finishing and reinforcement with (a) 1:2:4 (1 Cement : 2 coarse sand : 4 graded stone aggregate 20mm nominal size) (5.3)</t>
  </si>
  <si>
    <t>Centering and shuttering including strutting, propping etc. and  removal of form for:
Suspended floors, roofs, landings, balconies and access platform.(5.9.3)</t>
  </si>
  <si>
    <t>Reinforcement for R.C.C. work including straightening, cutting, bending, placing in position and binding all complete .
Thermo-Mechanically Treated bars. (5.22.6)</t>
  </si>
  <si>
    <t>Half brick masonry with common burnt clay F.P.S. (non modular) bricks of class designation 75 in superstructure above plinth level up to floor V level  :
Cement mortar 1:4 (1 Cement : 4 coarse sand) (6.13.2)</t>
  </si>
  <si>
    <t>Providing and fixing G.I. pipes complete with G.I. fittings and clamps,including cutting and making good the walls etc.
Internal work - exposed on wall 
(a) 15mm dia. nominal bore  (18.10.1)</t>
  </si>
  <si>
    <t>(b) 25mm dia. nominal bore (18.10.3)</t>
  </si>
  <si>
    <t>Providing and fixing C.P. brass bib cock of approved quality conforming to IS:8931
a) 15 mm nominal bore (18.49.1)</t>
  </si>
  <si>
    <t>Providing and fixing C.P. brass stop cock (concealed)  of standard design  and of approved make conforming to IS:8931
a) 15 mm nominal bore (18.52.1)</t>
  </si>
  <si>
    <t>Providing and fixing PTMT swivelling shower, 15 mm nominal bore, Weighing not less than 40gms.(18.64)</t>
  </si>
  <si>
    <t>Making connection of G.I. distribution branch with G.I.main of following sizes by providing and fixing tee,including cutting and threading the pipe etc. complete.
25 to 40 mm nominal bore (18.13.1)</t>
  </si>
  <si>
    <t>Painting G.I. pipes and fittings with synthetic enamel white paint with two coats over a ready mixed priming coat, both of approved quality for new work.
25 mm diameter pipe. (18.38.3)</t>
  </si>
  <si>
    <t>Providing and fixing stone slab table rubbed, edges rounded and polished of size 75 x 50 cm deep and 1.8 cm thick fixed in urinal partitions by cutting a chase of appropriate width with chase cutter and embedding the stone in the chase with epoxy grout or with cement concrete 1:2:4 (1 cement : 2 coarse sand : 4 graded stone aggregate 6 mm nominal size ) as per direction of Engineer-in-charge and finished smooth.
Granite Stone of approved ahade (8.10.2)</t>
  </si>
  <si>
    <t>Steel work welded in built up sections/ framed work, including cutting, hoisting, fixing in position and applying a priming coat of approved steel primer using structural steel etc. as required. 
In gratings, frames, guard bar, ladder, railings, brackets, gates and similar works  (10.25.2)</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</si>
  <si>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(9.20.2)</t>
  </si>
  <si>
    <t xml:space="preserve"> Painting with synthetic enamel paint of approved brand and manufacture of required colour to give an even shade :
Two or more coats on new work over an under coat of suitable shade with ordinary paint of approved brand and manufacture   (13.62.1)</t>
  </si>
  <si>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(21.1.1.1)</t>
  </si>
  <si>
    <t xml:space="preserve"> Providing and fixing aluminium handles, ISI marked, anodised (anodic coating not less than grade AC 10 as per IS : 1868) transparent or dyed to required colour or shade, with necessary screws etc. complete :  
125 mm (9.100.1)</t>
  </si>
  <si>
    <t xml:space="preserve">  Providing and fixing aluminium tower bolts, ISI marked, anodised (anodic coating not less than grade AC 10 as per IS : 1868 ) transparent or dyed to required colour or shade, with necessary screws etc. complete :  
250x10 mm (9.97.2)</t>
  </si>
  <si>
    <t xml:space="preserve"> Providing and fixing aluminium sliding door bolts, ISI marked anodised (anodic coating not less than grade AC 10 as per IS : 1868), transparent or dyed to required colour or shade, with nuts and screws etc. complete : 
250x16 mm (9.96.2)</t>
  </si>
  <si>
    <t xml:space="preserve"> Painting with synthetic enamel paint of approved brand and manufacture to give an even shade : 
Two or more coats on new work   (13.61.1)</t>
  </si>
  <si>
    <t>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
Granite of any colour and shade
Area of slab over 0.50 sqm (8.2.2.2)</t>
  </si>
  <si>
    <t>Providing and fixing Ist quality ceramic glazed wall tiles conforming to IS : 15622 ( thickness to be specified by the manufacturer) of approved make in all colours, shades except begundy, bottle green, black of any size as approved by Eningeer-in-Charge in skirting, risers of steps and dados over 12 mm thick bed of Cement Mortar 1:3 (1 Cement : 3 Coarse sand) and jointing with grey cement slurry @ 3.3kg per sqm including pointing in white cement mixed with pigment of matching shade complete. (11.36)</t>
  </si>
  <si>
    <t>Providing and laying Ceramic glazed floor tiles 300x300 mm (thickness to be specified by the manufacturer) of 1st quality conforming to IS : 15622 of approved make in all colours such as White, Ivory, Grey, Fume Red Brown laid on 20mm thick bed of Cement Mortar 1:4 (1 Cement : 4 Coarse sand) including pointing the joints with white cement and matching pigments etc., complete. (11.37)</t>
  </si>
  <si>
    <t xml:space="preserve"> Providing and fixing fly proof stainless steel grade 304 wire gauge, to windows and clerestory windows using wire gauge with average width of aperture 1.4 mm in both directions with wire of dia. 0.50 mm all complete.
With 2nd class teak wood beading 62X19 mm   (9.135.1 )</t>
  </si>
  <si>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
Inside size 90x80 cm and 45 cm deep including C.I. cover with frame (light duty) 455x610 mm internal dimensions, total weight of cover and frame to be not less than 38 kg (weight of cover 23 kg and weight of frame 15 kg) :
With common burnt clay F.P.S. (non modular) bricks of class designation 7.5 each 8634.10
 (19.7.1.1)</t>
  </si>
  <si>
    <r>
      <t xml:space="preserve">TOTAL AMOUNT  With Taxes
           in
     </t>
    </r>
    <r>
      <rPr>
        <b/>
        <sz val="11"/>
        <color indexed="10"/>
        <rFont val="Arial"/>
        <family val="2"/>
      </rPr>
      <t xml:space="preserve"> Rs.      P</t>
    </r>
  </si>
</sst>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5"/>
      <name val="Times New Roman"/>
      <family val="1"/>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dotted"/>
      <bottom style="thin"/>
    </border>
    <border>
      <left style="thin"/>
      <right style="thin"/>
      <top style="hair"/>
      <bottom style="thin"/>
    </border>
    <border>
      <left style="thin"/>
      <right style="thin"/>
      <top style="hair"/>
      <bottom style="hair"/>
    </border>
    <border>
      <left style="thin"/>
      <right style="thin"/>
      <top style="thin"/>
      <bottom style="dotted"/>
    </border>
    <border>
      <left style="thin"/>
      <right style="thin"/>
      <top style="thin"/>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4" xfId="59" applyNumberFormat="1" applyFont="1" applyFill="1" applyBorder="1" applyAlignment="1">
      <alignment horizontal="right" vertical="top"/>
      <protection/>
    </xf>
    <xf numFmtId="2" fontId="7" fillId="0" borderId="14"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0" fontId="4" fillId="0" borderId="11" xfId="56" applyNumberFormat="1" applyFont="1" applyFill="1" applyBorder="1" applyAlignment="1">
      <alignment horizontal="lef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6"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7"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18"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9"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25" fillId="0" borderId="20" xfId="0" applyFont="1" applyFill="1" applyBorder="1" applyAlignment="1">
      <alignment horizontal="center" vertical="center" wrapText="1"/>
    </xf>
    <xf numFmtId="0" fontId="4" fillId="0" borderId="13" xfId="56" applyNumberFormat="1" applyFont="1" applyFill="1" applyBorder="1" applyAlignment="1">
      <alignment horizontal="center" vertical="center"/>
      <protection/>
    </xf>
    <xf numFmtId="0" fontId="26" fillId="0" borderId="21" xfId="0" applyFont="1" applyFill="1" applyBorder="1" applyAlignment="1">
      <alignment horizontal="left" vertical="top" wrapText="1" shrinkToFit="1"/>
    </xf>
    <xf numFmtId="0" fontId="26" fillId="0" borderId="20" xfId="0" applyFont="1" applyFill="1" applyBorder="1" applyAlignment="1">
      <alignment horizontal="justify" vertical="top" wrapText="1"/>
    </xf>
    <xf numFmtId="0" fontId="26" fillId="0" borderId="22" xfId="0" applyFont="1" applyFill="1" applyBorder="1" applyAlignment="1">
      <alignment horizontal="justify" vertical="top" wrapText="1"/>
    </xf>
    <xf numFmtId="0" fontId="26" fillId="0" borderId="23" xfId="0" applyFont="1" applyFill="1" applyBorder="1" applyAlignment="1">
      <alignment horizontal="justify" vertical="top" wrapText="1"/>
    </xf>
    <xf numFmtId="0" fontId="26" fillId="0" borderId="24" xfId="0" applyFont="1" applyFill="1" applyBorder="1" applyAlignment="1">
      <alignment horizontal="left" vertical="top" wrapText="1" shrinkToFit="1"/>
    </xf>
    <xf numFmtId="0" fontId="26" fillId="0" borderId="20" xfId="0" applyNumberFormat="1" applyFont="1" applyFill="1" applyBorder="1" applyAlignment="1">
      <alignment horizontal="left" vertical="top" wrapText="1" shrinkToFit="1"/>
    </xf>
    <xf numFmtId="0" fontId="26" fillId="0" borderId="21" xfId="0" applyNumberFormat="1" applyFont="1" applyFill="1" applyBorder="1" applyAlignment="1">
      <alignment horizontal="left" vertical="top" wrapText="1" shrinkToFit="1"/>
    </xf>
    <xf numFmtId="0" fontId="26" fillId="0" borderId="23" xfId="0" applyFont="1" applyFill="1" applyBorder="1" applyAlignment="1">
      <alignment horizontal="justify" vertical="top" wrapText="1" shrinkToFit="1"/>
    </xf>
    <xf numFmtId="0" fontId="26" fillId="0" borderId="22" xfId="0" applyFont="1" applyFill="1" applyBorder="1" applyAlignment="1">
      <alignment horizontal="justify" vertical="top" wrapText="1" shrinkToFit="1"/>
    </xf>
    <xf numFmtId="0" fontId="26" fillId="0" borderId="0" xfId="0" applyFont="1" applyFill="1" applyBorder="1" applyAlignment="1">
      <alignment horizontal="justify" vertical="top" wrapText="1"/>
    </xf>
    <xf numFmtId="0" fontId="26" fillId="0" borderId="25" xfId="0" applyFont="1" applyFill="1" applyBorder="1" applyAlignment="1">
      <alignment horizontal="justify" vertical="top" wrapText="1" shrinkToFit="1"/>
    </xf>
    <xf numFmtId="0" fontId="26" fillId="0" borderId="20" xfId="0" applyFont="1" applyFill="1" applyBorder="1" applyAlignment="1">
      <alignment horizontal="justify" vertical="top" wrapText="1" shrinkToFi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6"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6"/>
  <sheetViews>
    <sheetView showGridLines="0" zoomScalePageLayoutView="0" workbookViewId="0" topLeftCell="A1">
      <selection activeCell="B10" sqref="B10"/>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3" t="str">
        <f>B2&amp;" BoQ"</f>
        <v>Percentage BoQ</v>
      </c>
      <c r="B1" s="83"/>
      <c r="C1" s="83"/>
      <c r="D1" s="83"/>
      <c r="E1" s="83"/>
      <c r="F1" s="83"/>
      <c r="G1" s="83"/>
      <c r="H1" s="83"/>
      <c r="I1" s="83"/>
      <c r="J1" s="83"/>
      <c r="K1" s="83"/>
      <c r="L1" s="83"/>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4" t="s">
        <v>71</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21.75" customHeight="1">
      <c r="A5" s="84" t="s">
        <v>72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27" customHeight="1">
      <c r="A6" s="84" t="s">
        <v>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15" hidden="1">
      <c r="A7" s="85" t="s">
        <v>8</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60">
      <c r="A8" s="11" t="s">
        <v>68</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15">
      <c r="A9" s="81" t="s">
        <v>9</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30">
      <c r="A10" s="16" t="s">
        <v>10</v>
      </c>
      <c r="B10" s="16" t="s">
        <v>11</v>
      </c>
      <c r="C10" s="16" t="s">
        <v>11</v>
      </c>
      <c r="D10" s="16" t="s">
        <v>10</v>
      </c>
      <c r="E10" s="16" t="s">
        <v>11</v>
      </c>
      <c r="F10" s="16" t="s">
        <v>12</v>
      </c>
      <c r="G10" s="16" t="s">
        <v>12</v>
      </c>
      <c r="H10" s="16" t="s">
        <v>13</v>
      </c>
      <c r="I10" s="16" t="s">
        <v>11</v>
      </c>
      <c r="J10" s="16" t="s">
        <v>10</v>
      </c>
      <c r="K10" s="16" t="s">
        <v>14</v>
      </c>
      <c r="L10" s="16" t="s">
        <v>11</v>
      </c>
      <c r="M10" s="16" t="s">
        <v>10</v>
      </c>
      <c r="N10" s="16" t="s">
        <v>12</v>
      </c>
      <c r="O10" s="16" t="s">
        <v>12</v>
      </c>
      <c r="P10" s="16" t="s">
        <v>12</v>
      </c>
      <c r="Q10" s="16" t="s">
        <v>12</v>
      </c>
      <c r="R10" s="16" t="s">
        <v>13</v>
      </c>
      <c r="S10" s="16" t="s">
        <v>13</v>
      </c>
      <c r="T10" s="16" t="s">
        <v>12</v>
      </c>
      <c r="U10" s="16" t="s">
        <v>12</v>
      </c>
      <c r="V10" s="16" t="s">
        <v>12</v>
      </c>
      <c r="W10" s="16" t="s">
        <v>12</v>
      </c>
      <c r="X10" s="16" t="s">
        <v>13</v>
      </c>
      <c r="Y10" s="16" t="s">
        <v>13</v>
      </c>
      <c r="Z10" s="16" t="s">
        <v>12</v>
      </c>
      <c r="AA10" s="16" t="s">
        <v>12</v>
      </c>
      <c r="AB10" s="16" t="s">
        <v>12</v>
      </c>
      <c r="AC10" s="16" t="s">
        <v>12</v>
      </c>
      <c r="AD10" s="16" t="s">
        <v>13</v>
      </c>
      <c r="AE10" s="16" t="s">
        <v>13</v>
      </c>
      <c r="AF10" s="16" t="s">
        <v>12</v>
      </c>
      <c r="AG10" s="16" t="s">
        <v>12</v>
      </c>
      <c r="AH10" s="16" t="s">
        <v>12</v>
      </c>
      <c r="AI10" s="16" t="s">
        <v>12</v>
      </c>
      <c r="AJ10" s="16" t="s">
        <v>13</v>
      </c>
      <c r="AK10" s="16" t="s">
        <v>13</v>
      </c>
      <c r="AL10" s="16" t="s">
        <v>12</v>
      </c>
      <c r="AM10" s="16" t="s">
        <v>12</v>
      </c>
      <c r="AN10" s="16" t="s">
        <v>12</v>
      </c>
      <c r="AO10" s="16" t="s">
        <v>12</v>
      </c>
      <c r="AP10" s="16" t="s">
        <v>13</v>
      </c>
      <c r="AQ10" s="16" t="s">
        <v>13</v>
      </c>
      <c r="AR10" s="16" t="s">
        <v>12</v>
      </c>
      <c r="AS10" s="16" t="s">
        <v>12</v>
      </c>
      <c r="AT10" s="16" t="s">
        <v>10</v>
      </c>
      <c r="AU10" s="16" t="s">
        <v>10</v>
      </c>
      <c r="AV10" s="16" t="s">
        <v>13</v>
      </c>
      <c r="AW10" s="16" t="s">
        <v>13</v>
      </c>
      <c r="AX10" s="16" t="s">
        <v>10</v>
      </c>
      <c r="AY10" s="16" t="s">
        <v>10</v>
      </c>
      <c r="AZ10" s="16" t="s">
        <v>15</v>
      </c>
      <c r="BA10" s="16" t="s">
        <v>10</v>
      </c>
      <c r="BB10" s="16" t="s">
        <v>10</v>
      </c>
      <c r="BC10" s="16" t="s">
        <v>11</v>
      </c>
      <c r="IE10" s="18"/>
      <c r="IF10" s="18"/>
      <c r="IG10" s="18"/>
      <c r="IH10" s="18"/>
      <c r="II10" s="18"/>
    </row>
    <row r="11" spans="1:243" s="17" customFormat="1" ht="60" customHeight="1">
      <c r="A11" s="16" t="s">
        <v>16</v>
      </c>
      <c r="B11" s="16" t="s">
        <v>17</v>
      </c>
      <c r="C11" s="16" t="s">
        <v>18</v>
      </c>
      <c r="D11" s="16" t="s">
        <v>19</v>
      </c>
      <c r="E11" s="16" t="s">
        <v>20</v>
      </c>
      <c r="F11" s="16" t="s">
        <v>69</v>
      </c>
      <c r="G11" s="16"/>
      <c r="H11" s="16"/>
      <c r="I11" s="16" t="s">
        <v>21</v>
      </c>
      <c r="J11" s="16" t="s">
        <v>22</v>
      </c>
      <c r="K11" s="16" t="s">
        <v>23</v>
      </c>
      <c r="L11" s="16" t="s">
        <v>24</v>
      </c>
      <c r="M11" s="19" t="s">
        <v>25</v>
      </c>
      <c r="N11" s="16" t="s">
        <v>26</v>
      </c>
      <c r="O11" s="16" t="s">
        <v>27</v>
      </c>
      <c r="P11" s="16" t="s">
        <v>28</v>
      </c>
      <c r="Q11" s="16" t="s">
        <v>29</v>
      </c>
      <c r="R11" s="16"/>
      <c r="S11" s="16"/>
      <c r="T11" s="16" t="s">
        <v>30</v>
      </c>
      <c r="U11" s="16" t="s">
        <v>31</v>
      </c>
      <c r="V11" s="16" t="s">
        <v>32</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244</v>
      </c>
      <c r="BB11" s="20" t="s">
        <v>33</v>
      </c>
      <c r="BC11" s="20" t="s">
        <v>34</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26" customFormat="1" ht="63.75" customHeight="1">
      <c r="A13" s="22">
        <v>1</v>
      </c>
      <c r="B13" s="69" t="s">
        <v>73</v>
      </c>
      <c r="C13" s="23" t="s">
        <v>37</v>
      </c>
      <c r="D13" s="28">
        <v>140</v>
      </c>
      <c r="E13" s="67" t="s">
        <v>70</v>
      </c>
      <c r="F13" s="28">
        <v>31.55</v>
      </c>
      <c r="G13" s="29"/>
      <c r="H13" s="30"/>
      <c r="I13" s="28" t="s">
        <v>39</v>
      </c>
      <c r="J13" s="31">
        <f aca="true" t="shared" si="0" ref="J13:J23">IF(I13="Less(-)",-1,1)</f>
        <v>1</v>
      </c>
      <c r="K13" s="32" t="s">
        <v>40</v>
      </c>
      <c r="L13" s="32" t="s">
        <v>4</v>
      </c>
      <c r="M13" s="62"/>
      <c r="N13" s="29"/>
      <c r="O13" s="29"/>
      <c r="P13" s="33"/>
      <c r="Q13" s="29"/>
      <c r="R13" s="29"/>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f aca="true" t="shared" si="1" ref="BA13:BA23">total_amount_ba($B$2,$D$2,D13,F13,J13,K13,M13)</f>
        <v>4417</v>
      </c>
      <c r="BB13" s="36">
        <f aca="true" t="shared" si="2" ref="BB13:BB23">BA13+SUM(N13:AZ13)</f>
        <v>4417</v>
      </c>
      <c r="BC13" s="25" t="str">
        <f aca="true" t="shared" si="3" ref="BC13:BC23">SpellNumber(L13,BB13)</f>
        <v>INR  Four Thousand Four Hundred &amp; Seventeen  Only</v>
      </c>
      <c r="IA13" s="26">
        <v>1</v>
      </c>
      <c r="IB13" s="66" t="s">
        <v>184</v>
      </c>
      <c r="IC13" s="26" t="s">
        <v>37</v>
      </c>
      <c r="ID13" s="26">
        <v>140</v>
      </c>
      <c r="IE13" s="27" t="s">
        <v>70</v>
      </c>
      <c r="IF13" s="27" t="s">
        <v>41</v>
      </c>
      <c r="IG13" s="27" t="s">
        <v>36</v>
      </c>
      <c r="IH13" s="27">
        <v>123.223</v>
      </c>
      <c r="II13" s="27" t="s">
        <v>38</v>
      </c>
    </row>
    <row r="14" spans="1:243" s="26" customFormat="1" ht="43.5" customHeight="1">
      <c r="A14" s="22">
        <v>2</v>
      </c>
      <c r="B14" s="70" t="s">
        <v>133</v>
      </c>
      <c r="C14" s="23" t="s">
        <v>42</v>
      </c>
      <c r="D14" s="28">
        <v>561</v>
      </c>
      <c r="E14" s="67" t="s">
        <v>70</v>
      </c>
      <c r="F14" s="28">
        <v>22.4</v>
      </c>
      <c r="G14" s="29"/>
      <c r="H14" s="29"/>
      <c r="I14" s="28" t="s">
        <v>39</v>
      </c>
      <c r="J14" s="31">
        <f t="shared" si="0"/>
        <v>1</v>
      </c>
      <c r="K14" s="32" t="s">
        <v>40</v>
      </c>
      <c r="L14" s="32" t="s">
        <v>4</v>
      </c>
      <c r="M14" s="63"/>
      <c r="N14" s="29"/>
      <c r="O14" s="29"/>
      <c r="P14" s="33"/>
      <c r="Q14" s="29"/>
      <c r="R14" s="29"/>
      <c r="S14" s="33"/>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5">
        <f t="shared" si="1"/>
        <v>12566.4</v>
      </c>
      <c r="BB14" s="36">
        <f t="shared" si="2"/>
        <v>12566.4</v>
      </c>
      <c r="BC14" s="25" t="str">
        <f t="shared" si="3"/>
        <v>INR  Twelve Thousand Five Hundred &amp; Sixty Six  and Paise Forty Only</v>
      </c>
      <c r="IA14" s="26">
        <v>2</v>
      </c>
      <c r="IB14" s="66" t="s">
        <v>185</v>
      </c>
      <c r="IC14" s="26" t="s">
        <v>42</v>
      </c>
      <c r="ID14" s="26">
        <v>561</v>
      </c>
      <c r="IE14" s="27" t="s">
        <v>70</v>
      </c>
      <c r="IF14" s="27" t="s">
        <v>43</v>
      </c>
      <c r="IG14" s="27" t="s">
        <v>44</v>
      </c>
      <c r="IH14" s="27">
        <v>213</v>
      </c>
      <c r="II14" s="27" t="s">
        <v>38</v>
      </c>
    </row>
    <row r="15" spans="1:243" s="26" customFormat="1" ht="63" customHeight="1">
      <c r="A15" s="22">
        <v>3</v>
      </c>
      <c r="B15" s="71" t="s">
        <v>74</v>
      </c>
      <c r="C15" s="23" t="s">
        <v>45</v>
      </c>
      <c r="D15" s="28">
        <v>40</v>
      </c>
      <c r="E15" s="67" t="s">
        <v>134</v>
      </c>
      <c r="F15" s="28">
        <v>997.05</v>
      </c>
      <c r="G15" s="29"/>
      <c r="H15" s="29"/>
      <c r="I15" s="28" t="s">
        <v>39</v>
      </c>
      <c r="J15" s="31">
        <f t="shared" si="0"/>
        <v>1</v>
      </c>
      <c r="K15" s="32" t="s">
        <v>40</v>
      </c>
      <c r="L15" s="32" t="s">
        <v>4</v>
      </c>
      <c r="M15" s="63"/>
      <c r="N15" s="29"/>
      <c r="O15" s="29"/>
      <c r="P15" s="33"/>
      <c r="Q15" s="29"/>
      <c r="R15" s="29"/>
      <c r="S15" s="33"/>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5">
        <f t="shared" si="1"/>
        <v>39882</v>
      </c>
      <c r="BB15" s="36">
        <f t="shared" si="2"/>
        <v>39882</v>
      </c>
      <c r="BC15" s="25" t="str">
        <f t="shared" si="3"/>
        <v>INR  Thirty Nine Thousand Eight Hundred &amp; Eighty Two  Only</v>
      </c>
      <c r="IA15" s="26">
        <v>3</v>
      </c>
      <c r="IB15" s="66" t="s">
        <v>186</v>
      </c>
      <c r="IC15" s="26" t="s">
        <v>45</v>
      </c>
      <c r="ID15" s="26">
        <v>40</v>
      </c>
      <c r="IE15" s="27" t="s">
        <v>134</v>
      </c>
      <c r="IF15" s="27" t="s">
        <v>35</v>
      </c>
      <c r="IG15" s="27" t="s">
        <v>46</v>
      </c>
      <c r="IH15" s="27">
        <v>10</v>
      </c>
      <c r="II15" s="27" t="s">
        <v>38</v>
      </c>
    </row>
    <row r="16" spans="1:243" s="26" customFormat="1" ht="43.5" customHeight="1">
      <c r="A16" s="22">
        <v>4</v>
      </c>
      <c r="B16" s="70" t="s">
        <v>75</v>
      </c>
      <c r="C16" s="23" t="s">
        <v>47</v>
      </c>
      <c r="D16" s="28">
        <v>40</v>
      </c>
      <c r="E16" s="67" t="s">
        <v>134</v>
      </c>
      <c r="F16" s="28">
        <v>373.95</v>
      </c>
      <c r="G16" s="29"/>
      <c r="H16" s="29"/>
      <c r="I16" s="28" t="s">
        <v>39</v>
      </c>
      <c r="J16" s="31">
        <f t="shared" si="0"/>
        <v>1</v>
      </c>
      <c r="K16" s="32" t="s">
        <v>40</v>
      </c>
      <c r="L16" s="32" t="s">
        <v>4</v>
      </c>
      <c r="M16" s="63"/>
      <c r="N16" s="29"/>
      <c r="O16" s="29"/>
      <c r="P16" s="33"/>
      <c r="Q16" s="29"/>
      <c r="R16" s="29"/>
      <c r="S16" s="33"/>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5">
        <f t="shared" si="1"/>
        <v>14958</v>
      </c>
      <c r="BB16" s="36">
        <f t="shared" si="2"/>
        <v>14958</v>
      </c>
      <c r="BC16" s="25" t="str">
        <f t="shared" si="3"/>
        <v>INR  Fourteen Thousand Nine Hundred &amp; Fifty Eight  Only</v>
      </c>
      <c r="IA16" s="26">
        <v>4</v>
      </c>
      <c r="IB16" s="66" t="s">
        <v>187</v>
      </c>
      <c r="IC16" s="26" t="s">
        <v>47</v>
      </c>
      <c r="ID16" s="26">
        <v>40</v>
      </c>
      <c r="IE16" s="27" t="s">
        <v>134</v>
      </c>
      <c r="IF16" s="27" t="s">
        <v>48</v>
      </c>
      <c r="IG16" s="27" t="s">
        <v>49</v>
      </c>
      <c r="IH16" s="27">
        <v>10</v>
      </c>
      <c r="II16" s="27" t="s">
        <v>38</v>
      </c>
    </row>
    <row r="17" spans="1:243" s="26" customFormat="1" ht="61.5" customHeight="1">
      <c r="A17" s="22">
        <v>5</v>
      </c>
      <c r="B17" s="71" t="s">
        <v>76</v>
      </c>
      <c r="C17" s="23" t="s">
        <v>50</v>
      </c>
      <c r="D17" s="28">
        <v>3</v>
      </c>
      <c r="E17" s="67" t="s">
        <v>134</v>
      </c>
      <c r="F17" s="28">
        <v>842.75</v>
      </c>
      <c r="G17" s="29"/>
      <c r="H17" s="29"/>
      <c r="I17" s="28" t="s">
        <v>39</v>
      </c>
      <c r="J17" s="31">
        <f t="shared" si="0"/>
        <v>1</v>
      </c>
      <c r="K17" s="32" t="s">
        <v>40</v>
      </c>
      <c r="L17" s="32" t="s">
        <v>4</v>
      </c>
      <c r="M17" s="63"/>
      <c r="N17" s="29"/>
      <c r="O17" s="29"/>
      <c r="P17" s="33"/>
      <c r="Q17" s="29"/>
      <c r="R17" s="29"/>
      <c r="S17" s="33"/>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5">
        <f t="shared" si="1"/>
        <v>2528.25</v>
      </c>
      <c r="BB17" s="36">
        <f t="shared" si="2"/>
        <v>2528.25</v>
      </c>
      <c r="BC17" s="25" t="str">
        <f t="shared" si="3"/>
        <v>INR  Two Thousand Five Hundred &amp; Twenty Eight  and Paise Twenty Five Only</v>
      </c>
      <c r="IA17" s="26">
        <v>5</v>
      </c>
      <c r="IB17" s="66" t="s">
        <v>188</v>
      </c>
      <c r="IC17" s="26" t="s">
        <v>50</v>
      </c>
      <c r="ID17" s="26">
        <v>3</v>
      </c>
      <c r="IE17" s="27" t="s">
        <v>134</v>
      </c>
      <c r="IF17" s="27" t="s">
        <v>41</v>
      </c>
      <c r="IG17" s="27" t="s">
        <v>36</v>
      </c>
      <c r="IH17" s="27">
        <v>123.223</v>
      </c>
      <c r="II17" s="27" t="s">
        <v>38</v>
      </c>
    </row>
    <row r="18" spans="1:243" s="26" customFormat="1" ht="221.25" customHeight="1">
      <c r="A18" s="22">
        <v>6</v>
      </c>
      <c r="B18" s="72" t="s">
        <v>77</v>
      </c>
      <c r="C18" s="23" t="s">
        <v>51</v>
      </c>
      <c r="D18" s="28">
        <v>82</v>
      </c>
      <c r="E18" s="67" t="s">
        <v>70</v>
      </c>
      <c r="F18" s="28">
        <v>505.9</v>
      </c>
      <c r="G18" s="29"/>
      <c r="H18" s="29"/>
      <c r="I18" s="28" t="s">
        <v>39</v>
      </c>
      <c r="J18" s="31">
        <f t="shared" si="0"/>
        <v>1</v>
      </c>
      <c r="K18" s="32" t="s">
        <v>40</v>
      </c>
      <c r="L18" s="32" t="s">
        <v>4</v>
      </c>
      <c r="M18" s="63"/>
      <c r="N18" s="29"/>
      <c r="O18" s="29"/>
      <c r="P18" s="33"/>
      <c r="Q18" s="29"/>
      <c r="R18" s="29"/>
      <c r="S18" s="33"/>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7"/>
      <c r="AV18" s="34"/>
      <c r="AW18" s="34"/>
      <c r="AX18" s="34"/>
      <c r="AY18" s="34"/>
      <c r="AZ18" s="34"/>
      <c r="BA18" s="35">
        <f t="shared" si="1"/>
        <v>41483.8</v>
      </c>
      <c r="BB18" s="36">
        <f t="shared" si="2"/>
        <v>41483.8</v>
      </c>
      <c r="BC18" s="25" t="str">
        <f t="shared" si="3"/>
        <v>INR  Forty One Thousand Four Hundred &amp; Eighty Three  and Paise Eighty Only</v>
      </c>
      <c r="IA18" s="26">
        <v>6</v>
      </c>
      <c r="IB18" s="66" t="s">
        <v>189</v>
      </c>
      <c r="IC18" s="26" t="s">
        <v>51</v>
      </c>
      <c r="ID18" s="26">
        <v>82</v>
      </c>
      <c r="IE18" s="27" t="s">
        <v>70</v>
      </c>
      <c r="IF18" s="27" t="s">
        <v>43</v>
      </c>
      <c r="IG18" s="27" t="s">
        <v>44</v>
      </c>
      <c r="IH18" s="27">
        <v>213</v>
      </c>
      <c r="II18" s="27" t="s">
        <v>38</v>
      </c>
    </row>
    <row r="19" spans="1:243" s="26" customFormat="1" ht="45" customHeight="1">
      <c r="A19" s="22">
        <v>7</v>
      </c>
      <c r="B19" s="71" t="s">
        <v>78</v>
      </c>
      <c r="C19" s="23" t="s">
        <v>52</v>
      </c>
      <c r="D19" s="28">
        <v>82</v>
      </c>
      <c r="E19" s="68" t="s">
        <v>70</v>
      </c>
      <c r="F19" s="28">
        <v>180.85</v>
      </c>
      <c r="G19" s="29"/>
      <c r="H19" s="29"/>
      <c r="I19" s="28" t="s">
        <v>39</v>
      </c>
      <c r="J19" s="31">
        <f t="shared" si="0"/>
        <v>1</v>
      </c>
      <c r="K19" s="32" t="s">
        <v>40</v>
      </c>
      <c r="L19" s="32" t="s">
        <v>4</v>
      </c>
      <c r="M19" s="63"/>
      <c r="N19" s="29"/>
      <c r="O19" s="29"/>
      <c r="P19" s="33"/>
      <c r="Q19" s="29"/>
      <c r="R19" s="29"/>
      <c r="S19" s="33"/>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5">
        <f t="shared" si="1"/>
        <v>14829.7</v>
      </c>
      <c r="BB19" s="36">
        <f t="shared" si="2"/>
        <v>14829.7</v>
      </c>
      <c r="BC19" s="25" t="str">
        <f t="shared" si="3"/>
        <v>INR  Fourteen Thousand Eight Hundred &amp; Twenty Nine  and Paise Seventy Only</v>
      </c>
      <c r="IA19" s="26">
        <v>7</v>
      </c>
      <c r="IB19" s="66" t="s">
        <v>190</v>
      </c>
      <c r="IC19" s="26" t="s">
        <v>52</v>
      </c>
      <c r="ID19" s="26">
        <v>82</v>
      </c>
      <c r="IE19" s="27" t="s">
        <v>70</v>
      </c>
      <c r="IF19" s="27" t="s">
        <v>35</v>
      </c>
      <c r="IG19" s="27" t="s">
        <v>46</v>
      </c>
      <c r="IH19" s="27">
        <v>10</v>
      </c>
      <c r="II19" s="27" t="s">
        <v>38</v>
      </c>
    </row>
    <row r="20" spans="1:243" s="26" customFormat="1" ht="41.25" customHeight="1">
      <c r="A20" s="22">
        <v>8</v>
      </c>
      <c r="B20" s="73" t="s">
        <v>79</v>
      </c>
      <c r="C20" s="23" t="s">
        <v>53</v>
      </c>
      <c r="D20" s="28">
        <v>477</v>
      </c>
      <c r="E20" s="24" t="s">
        <v>70</v>
      </c>
      <c r="F20" s="28">
        <v>87.35</v>
      </c>
      <c r="G20" s="29"/>
      <c r="H20" s="29"/>
      <c r="I20" s="28" t="s">
        <v>39</v>
      </c>
      <c r="J20" s="31">
        <f t="shared" si="0"/>
        <v>1</v>
      </c>
      <c r="K20" s="32" t="s">
        <v>40</v>
      </c>
      <c r="L20" s="32" t="s">
        <v>4</v>
      </c>
      <c r="M20" s="63"/>
      <c r="N20" s="29"/>
      <c r="O20" s="29"/>
      <c r="P20" s="33"/>
      <c r="Q20" s="29"/>
      <c r="R20" s="29"/>
      <c r="S20" s="33"/>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5">
        <f t="shared" si="1"/>
        <v>41665.95</v>
      </c>
      <c r="BB20" s="36">
        <f t="shared" si="2"/>
        <v>41665.95</v>
      </c>
      <c r="BC20" s="25" t="str">
        <f t="shared" si="3"/>
        <v>INR  Forty One Thousand Six Hundred &amp; Sixty Five  and Paise Ninety Five Only</v>
      </c>
      <c r="IA20" s="26">
        <v>8</v>
      </c>
      <c r="IB20" s="26" t="s">
        <v>191</v>
      </c>
      <c r="IC20" s="26" t="s">
        <v>53</v>
      </c>
      <c r="ID20" s="26">
        <v>477</v>
      </c>
      <c r="IE20" s="27" t="s">
        <v>70</v>
      </c>
      <c r="IF20" s="27" t="s">
        <v>48</v>
      </c>
      <c r="IG20" s="27" t="s">
        <v>49</v>
      </c>
      <c r="IH20" s="27">
        <v>10</v>
      </c>
      <c r="II20" s="27" t="s">
        <v>38</v>
      </c>
    </row>
    <row r="21" spans="1:243" s="26" customFormat="1" ht="91.5" customHeight="1">
      <c r="A21" s="22">
        <v>9</v>
      </c>
      <c r="B21" s="69" t="s">
        <v>80</v>
      </c>
      <c r="C21" s="23" t="s">
        <v>54</v>
      </c>
      <c r="D21" s="28">
        <v>533</v>
      </c>
      <c r="E21" s="24" t="s">
        <v>70</v>
      </c>
      <c r="F21" s="28">
        <v>93.7</v>
      </c>
      <c r="G21" s="29"/>
      <c r="H21" s="29"/>
      <c r="I21" s="28" t="s">
        <v>39</v>
      </c>
      <c r="J21" s="31">
        <f t="shared" si="0"/>
        <v>1</v>
      </c>
      <c r="K21" s="32" t="s">
        <v>40</v>
      </c>
      <c r="L21" s="32" t="s">
        <v>4</v>
      </c>
      <c r="M21" s="63"/>
      <c r="N21" s="29"/>
      <c r="O21" s="29"/>
      <c r="P21" s="33"/>
      <c r="Q21" s="29"/>
      <c r="R21" s="29"/>
      <c r="S21" s="33"/>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5">
        <f t="shared" si="1"/>
        <v>49942.1</v>
      </c>
      <c r="BB21" s="36">
        <f t="shared" si="2"/>
        <v>49942.1</v>
      </c>
      <c r="BC21" s="25" t="str">
        <f t="shared" si="3"/>
        <v>INR  Forty Nine Thousand Nine Hundred &amp; Forty Two  and Paise Ten Only</v>
      </c>
      <c r="IA21" s="26">
        <v>9</v>
      </c>
      <c r="IB21" s="66" t="s">
        <v>192</v>
      </c>
      <c r="IC21" s="26" t="s">
        <v>54</v>
      </c>
      <c r="ID21" s="26">
        <v>533</v>
      </c>
      <c r="IE21" s="27" t="s">
        <v>70</v>
      </c>
      <c r="IF21" s="27" t="s">
        <v>41</v>
      </c>
      <c r="IG21" s="27" t="s">
        <v>36</v>
      </c>
      <c r="IH21" s="27">
        <v>123.223</v>
      </c>
      <c r="II21" s="27" t="s">
        <v>38</v>
      </c>
    </row>
    <row r="22" spans="1:243" s="26" customFormat="1" ht="64.5" customHeight="1">
      <c r="A22" s="22">
        <v>10</v>
      </c>
      <c r="B22" s="69" t="s">
        <v>81</v>
      </c>
      <c r="C22" s="23" t="s">
        <v>55</v>
      </c>
      <c r="D22" s="28">
        <v>52</v>
      </c>
      <c r="E22" s="24" t="s">
        <v>70</v>
      </c>
      <c r="F22" s="28">
        <v>51.3</v>
      </c>
      <c r="G22" s="29"/>
      <c r="H22" s="29"/>
      <c r="I22" s="28" t="s">
        <v>39</v>
      </c>
      <c r="J22" s="31">
        <f t="shared" si="0"/>
        <v>1</v>
      </c>
      <c r="K22" s="32" t="s">
        <v>40</v>
      </c>
      <c r="L22" s="32" t="s">
        <v>4</v>
      </c>
      <c r="M22" s="63"/>
      <c r="N22" s="29"/>
      <c r="O22" s="29"/>
      <c r="P22" s="33"/>
      <c r="Q22" s="29"/>
      <c r="R22" s="29"/>
      <c r="S22" s="33"/>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5">
        <f t="shared" si="1"/>
        <v>2667.6</v>
      </c>
      <c r="BB22" s="36">
        <f t="shared" si="2"/>
        <v>2667.6</v>
      </c>
      <c r="BC22" s="25" t="str">
        <f t="shared" si="3"/>
        <v>INR  Two Thousand Six Hundred &amp; Sixty Seven  and Paise Sixty Only</v>
      </c>
      <c r="IA22" s="26">
        <v>10</v>
      </c>
      <c r="IB22" s="66" t="s">
        <v>193</v>
      </c>
      <c r="IC22" s="26" t="s">
        <v>55</v>
      </c>
      <c r="ID22" s="26">
        <v>52</v>
      </c>
      <c r="IE22" s="27" t="s">
        <v>70</v>
      </c>
      <c r="IF22" s="27" t="s">
        <v>43</v>
      </c>
      <c r="IG22" s="27" t="s">
        <v>44</v>
      </c>
      <c r="IH22" s="27">
        <v>213</v>
      </c>
      <c r="II22" s="27" t="s">
        <v>38</v>
      </c>
    </row>
    <row r="23" spans="1:243" s="26" customFormat="1" ht="44.25" customHeight="1">
      <c r="A23" s="22">
        <v>11</v>
      </c>
      <c r="B23" s="74" t="s">
        <v>82</v>
      </c>
      <c r="C23" s="23" t="s">
        <v>56</v>
      </c>
      <c r="D23" s="28">
        <v>224</v>
      </c>
      <c r="E23" s="24" t="s">
        <v>135</v>
      </c>
      <c r="F23" s="28">
        <v>67.6</v>
      </c>
      <c r="G23" s="29"/>
      <c r="H23" s="29"/>
      <c r="I23" s="28" t="s">
        <v>39</v>
      </c>
      <c r="J23" s="31">
        <f t="shared" si="0"/>
        <v>1</v>
      </c>
      <c r="K23" s="32" t="s">
        <v>40</v>
      </c>
      <c r="L23" s="32" t="s">
        <v>4</v>
      </c>
      <c r="M23" s="63"/>
      <c r="N23" s="29"/>
      <c r="O23" s="29"/>
      <c r="P23" s="33"/>
      <c r="Q23" s="29"/>
      <c r="R23" s="29"/>
      <c r="S23" s="33"/>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5">
        <f t="shared" si="1"/>
        <v>15142.4</v>
      </c>
      <c r="BB23" s="36">
        <f t="shared" si="2"/>
        <v>15142.4</v>
      </c>
      <c r="BC23" s="25" t="str">
        <f t="shared" si="3"/>
        <v>INR  Fifteen Thousand One Hundred &amp; Forty Two  and Paise Forty Only</v>
      </c>
      <c r="IA23" s="26">
        <v>11</v>
      </c>
      <c r="IB23" s="26" t="s">
        <v>194</v>
      </c>
      <c r="IC23" s="26" t="s">
        <v>56</v>
      </c>
      <c r="ID23" s="26">
        <v>224</v>
      </c>
      <c r="IE23" s="27" t="s">
        <v>135</v>
      </c>
      <c r="IF23" s="27" t="s">
        <v>35</v>
      </c>
      <c r="IG23" s="27" t="s">
        <v>46</v>
      </c>
      <c r="IH23" s="27">
        <v>10</v>
      </c>
      <c r="II23" s="27" t="s">
        <v>38</v>
      </c>
    </row>
    <row r="24" spans="1:243" s="26" customFormat="1" ht="87.75" customHeight="1">
      <c r="A24" s="22">
        <v>12</v>
      </c>
      <c r="B24" s="75" t="s">
        <v>83</v>
      </c>
      <c r="C24" s="23" t="s">
        <v>57</v>
      </c>
      <c r="D24" s="28">
        <v>1</v>
      </c>
      <c r="E24" s="24" t="s">
        <v>38</v>
      </c>
      <c r="F24" s="28">
        <v>99.7</v>
      </c>
      <c r="G24" s="29"/>
      <c r="H24" s="29"/>
      <c r="I24" s="28" t="s">
        <v>39</v>
      </c>
      <c r="J24" s="31">
        <f aca="true" t="shared" si="4" ref="J24:J55">IF(I24="Less(-)",-1,1)</f>
        <v>1</v>
      </c>
      <c r="K24" s="32" t="s">
        <v>40</v>
      </c>
      <c r="L24" s="32" t="s">
        <v>4</v>
      </c>
      <c r="M24" s="63"/>
      <c r="N24" s="29"/>
      <c r="O24" s="29"/>
      <c r="P24" s="33"/>
      <c r="Q24" s="29"/>
      <c r="R24" s="29"/>
      <c r="S24" s="33"/>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5">
        <f aca="true" t="shared" si="5" ref="BA24:BA55">total_amount_ba($B$2,$D$2,D24,F24,J24,K24,M24)</f>
        <v>99.7</v>
      </c>
      <c r="BB24" s="36">
        <f aca="true" t="shared" si="6" ref="BB24:BB55">BA24+SUM(N24:AZ24)</f>
        <v>99.7</v>
      </c>
      <c r="BC24" s="25" t="str">
        <f aca="true" t="shared" si="7" ref="BC24:BC55">SpellNumber(L24,BB24)</f>
        <v>INR  Ninety Nine and Paise Seventy Only</v>
      </c>
      <c r="IA24" s="26">
        <v>12</v>
      </c>
      <c r="IB24" s="66" t="s">
        <v>195</v>
      </c>
      <c r="IC24" s="26" t="s">
        <v>57</v>
      </c>
      <c r="ID24" s="26">
        <v>1</v>
      </c>
      <c r="IE24" s="27" t="s">
        <v>38</v>
      </c>
      <c r="IF24" s="27" t="s">
        <v>41</v>
      </c>
      <c r="IG24" s="27" t="s">
        <v>36</v>
      </c>
      <c r="IH24" s="27">
        <v>123.223</v>
      </c>
      <c r="II24" s="27" t="s">
        <v>38</v>
      </c>
    </row>
    <row r="25" spans="1:243" s="26" customFormat="1" ht="79.5" customHeight="1">
      <c r="A25" s="22">
        <v>13</v>
      </c>
      <c r="B25" s="75" t="s">
        <v>84</v>
      </c>
      <c r="C25" s="23" t="s">
        <v>58</v>
      </c>
      <c r="D25" s="28">
        <v>1</v>
      </c>
      <c r="E25" s="24" t="s">
        <v>38</v>
      </c>
      <c r="F25" s="28">
        <v>212.45</v>
      </c>
      <c r="G25" s="29"/>
      <c r="H25" s="29"/>
      <c r="I25" s="28" t="s">
        <v>39</v>
      </c>
      <c r="J25" s="31">
        <f t="shared" si="4"/>
        <v>1</v>
      </c>
      <c r="K25" s="32" t="s">
        <v>40</v>
      </c>
      <c r="L25" s="32" t="s">
        <v>4</v>
      </c>
      <c r="M25" s="63"/>
      <c r="N25" s="29"/>
      <c r="O25" s="29"/>
      <c r="P25" s="33"/>
      <c r="Q25" s="29"/>
      <c r="R25" s="29"/>
      <c r="S25" s="33"/>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5">
        <f t="shared" si="5"/>
        <v>212.45</v>
      </c>
      <c r="BB25" s="36">
        <f t="shared" si="6"/>
        <v>212.45</v>
      </c>
      <c r="BC25" s="25" t="str">
        <f t="shared" si="7"/>
        <v>INR  Two Hundred &amp; Twelve  and Paise Forty Five Only</v>
      </c>
      <c r="IA25" s="26">
        <v>13</v>
      </c>
      <c r="IB25" s="66" t="s">
        <v>196</v>
      </c>
      <c r="IC25" s="26" t="s">
        <v>58</v>
      </c>
      <c r="ID25" s="26">
        <v>1</v>
      </c>
      <c r="IE25" s="27" t="s">
        <v>38</v>
      </c>
      <c r="IF25" s="27" t="s">
        <v>43</v>
      </c>
      <c r="IG25" s="27" t="s">
        <v>44</v>
      </c>
      <c r="IH25" s="27">
        <v>213</v>
      </c>
      <c r="II25" s="27" t="s">
        <v>38</v>
      </c>
    </row>
    <row r="26" spans="1:243" s="26" customFormat="1" ht="84.75" customHeight="1">
      <c r="A26" s="22">
        <v>14</v>
      </c>
      <c r="B26" s="75" t="s">
        <v>85</v>
      </c>
      <c r="C26" s="23" t="s">
        <v>59</v>
      </c>
      <c r="D26" s="28">
        <v>1</v>
      </c>
      <c r="E26" s="24" t="s">
        <v>70</v>
      </c>
      <c r="F26" s="28">
        <v>1343.55</v>
      </c>
      <c r="G26" s="29"/>
      <c r="H26" s="29"/>
      <c r="I26" s="28" t="s">
        <v>39</v>
      </c>
      <c r="J26" s="31">
        <f t="shared" si="4"/>
        <v>1</v>
      </c>
      <c r="K26" s="32" t="s">
        <v>40</v>
      </c>
      <c r="L26" s="32" t="s">
        <v>4</v>
      </c>
      <c r="M26" s="63"/>
      <c r="N26" s="29"/>
      <c r="O26" s="29"/>
      <c r="P26" s="33"/>
      <c r="Q26" s="29"/>
      <c r="R26" s="29"/>
      <c r="S26" s="33"/>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5">
        <f t="shared" si="5"/>
        <v>1343.55</v>
      </c>
      <c r="BB26" s="36">
        <f t="shared" si="6"/>
        <v>1343.55</v>
      </c>
      <c r="BC26" s="25" t="str">
        <f t="shared" si="7"/>
        <v>INR  One Thousand Three Hundred &amp; Forty Three  and Paise Fifty Five Only</v>
      </c>
      <c r="IA26" s="26">
        <v>14</v>
      </c>
      <c r="IB26" s="66" t="s">
        <v>197</v>
      </c>
      <c r="IC26" s="26" t="s">
        <v>59</v>
      </c>
      <c r="ID26" s="26">
        <v>1</v>
      </c>
      <c r="IE26" s="27" t="s">
        <v>70</v>
      </c>
      <c r="IF26" s="27" t="s">
        <v>35</v>
      </c>
      <c r="IG26" s="27" t="s">
        <v>46</v>
      </c>
      <c r="IH26" s="27">
        <v>10</v>
      </c>
      <c r="II26" s="27" t="s">
        <v>38</v>
      </c>
    </row>
    <row r="27" spans="1:243" s="26" customFormat="1" ht="81" customHeight="1">
      <c r="A27" s="22">
        <v>15</v>
      </c>
      <c r="B27" s="76" t="s">
        <v>86</v>
      </c>
      <c r="C27" s="23" t="s">
        <v>60</v>
      </c>
      <c r="D27" s="28">
        <v>3</v>
      </c>
      <c r="E27" s="24" t="s">
        <v>134</v>
      </c>
      <c r="F27" s="28">
        <v>4478.15</v>
      </c>
      <c r="G27" s="29"/>
      <c r="H27" s="38"/>
      <c r="I27" s="28" t="s">
        <v>39</v>
      </c>
      <c r="J27" s="31">
        <f t="shared" si="4"/>
        <v>1</v>
      </c>
      <c r="K27" s="32" t="s">
        <v>40</v>
      </c>
      <c r="L27" s="32" t="s">
        <v>4</v>
      </c>
      <c r="M27" s="63"/>
      <c r="N27" s="29"/>
      <c r="O27" s="29"/>
      <c r="P27" s="33"/>
      <c r="Q27" s="29"/>
      <c r="R27" s="29"/>
      <c r="S27" s="33"/>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5">
        <f t="shared" si="5"/>
        <v>13434.45</v>
      </c>
      <c r="BB27" s="36">
        <f t="shared" si="6"/>
        <v>13434.45</v>
      </c>
      <c r="BC27" s="25" t="str">
        <f t="shared" si="7"/>
        <v>INR  Thirteen Thousand Four Hundred &amp; Thirty Four  and Paise Forty Five Only</v>
      </c>
      <c r="IA27" s="26">
        <v>15</v>
      </c>
      <c r="IB27" s="66" t="s">
        <v>198</v>
      </c>
      <c r="IC27" s="26" t="s">
        <v>60</v>
      </c>
      <c r="ID27" s="26">
        <v>3</v>
      </c>
      <c r="IE27" s="27" t="s">
        <v>134</v>
      </c>
      <c r="IF27" s="27" t="s">
        <v>48</v>
      </c>
      <c r="IG27" s="27" t="s">
        <v>49</v>
      </c>
      <c r="IH27" s="27">
        <v>10</v>
      </c>
      <c r="II27" s="27" t="s">
        <v>38</v>
      </c>
    </row>
    <row r="28" spans="1:243" s="26" customFormat="1" ht="45.75" customHeight="1">
      <c r="A28" s="22">
        <v>15.1</v>
      </c>
      <c r="B28" s="77" t="s">
        <v>87</v>
      </c>
      <c r="C28" s="23" t="s">
        <v>61</v>
      </c>
      <c r="D28" s="28">
        <v>5.5</v>
      </c>
      <c r="E28" s="39" t="s">
        <v>134</v>
      </c>
      <c r="F28" s="28">
        <v>5481.95</v>
      </c>
      <c r="G28" s="40"/>
      <c r="H28" s="41"/>
      <c r="I28" s="28" t="s">
        <v>39</v>
      </c>
      <c r="J28" s="31">
        <f t="shared" si="4"/>
        <v>1</v>
      </c>
      <c r="K28" s="32" t="s">
        <v>40</v>
      </c>
      <c r="L28" s="32" t="s">
        <v>4</v>
      </c>
      <c r="M28" s="63"/>
      <c r="N28" s="29"/>
      <c r="O28" s="29"/>
      <c r="P28" s="34"/>
      <c r="Q28" s="29"/>
      <c r="R28" s="29"/>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5">
        <f t="shared" si="5"/>
        <v>30150.73</v>
      </c>
      <c r="BB28" s="36">
        <f t="shared" si="6"/>
        <v>30150.73</v>
      </c>
      <c r="BC28" s="25" t="str">
        <f t="shared" si="7"/>
        <v>INR  Thirty Thousand One Hundred &amp; Fifty  and Paise Seventy Three Only</v>
      </c>
      <c r="IA28" s="26">
        <v>15.1</v>
      </c>
      <c r="IB28" s="26" t="s">
        <v>199</v>
      </c>
      <c r="IC28" s="26" t="s">
        <v>61</v>
      </c>
      <c r="ID28" s="26">
        <v>5.5</v>
      </c>
      <c r="IE28" s="27" t="s">
        <v>134</v>
      </c>
      <c r="IF28" s="27" t="s">
        <v>43</v>
      </c>
      <c r="IG28" s="27" t="s">
        <v>62</v>
      </c>
      <c r="IH28" s="27">
        <v>10</v>
      </c>
      <c r="II28" s="27" t="s">
        <v>38</v>
      </c>
    </row>
    <row r="29" spans="1:243" s="26" customFormat="1" ht="79.5" customHeight="1">
      <c r="A29" s="22">
        <v>16</v>
      </c>
      <c r="B29" s="71" t="s">
        <v>88</v>
      </c>
      <c r="C29" s="23" t="s">
        <v>139</v>
      </c>
      <c r="D29" s="28">
        <v>296</v>
      </c>
      <c r="E29" s="39" t="s">
        <v>136</v>
      </c>
      <c r="F29" s="28">
        <v>921.65</v>
      </c>
      <c r="G29" s="40"/>
      <c r="H29" s="41"/>
      <c r="I29" s="28" t="s">
        <v>39</v>
      </c>
      <c r="J29" s="31">
        <f t="shared" si="4"/>
        <v>1</v>
      </c>
      <c r="K29" s="32" t="s">
        <v>40</v>
      </c>
      <c r="L29" s="32" t="s">
        <v>4</v>
      </c>
      <c r="M29" s="63"/>
      <c r="N29" s="29"/>
      <c r="O29" s="29"/>
      <c r="P29" s="34"/>
      <c r="Q29" s="29"/>
      <c r="R29" s="29"/>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5">
        <f t="shared" si="5"/>
        <v>272808.4</v>
      </c>
      <c r="BB29" s="36">
        <f t="shared" si="6"/>
        <v>272808.4</v>
      </c>
      <c r="BC29" s="25" t="str">
        <f t="shared" si="7"/>
        <v>INR  Two Lakh Seventy Two Thousand Eight Hundred &amp; Eight  and Paise Forty Only</v>
      </c>
      <c r="IA29" s="26">
        <v>16</v>
      </c>
      <c r="IB29" s="66" t="s">
        <v>200</v>
      </c>
      <c r="IC29" s="26" t="s">
        <v>139</v>
      </c>
      <c r="ID29" s="26">
        <v>296</v>
      </c>
      <c r="IE29" s="27" t="s">
        <v>136</v>
      </c>
      <c r="IF29" s="27" t="s">
        <v>43</v>
      </c>
      <c r="IG29" s="27" t="s">
        <v>62</v>
      </c>
      <c r="IH29" s="27">
        <v>10</v>
      </c>
      <c r="II29" s="27" t="s">
        <v>38</v>
      </c>
    </row>
    <row r="30" spans="1:243" s="26" customFormat="1" ht="48" customHeight="1">
      <c r="A30" s="22">
        <v>17</v>
      </c>
      <c r="B30" s="71" t="s">
        <v>89</v>
      </c>
      <c r="C30" s="23" t="s">
        <v>140</v>
      </c>
      <c r="D30" s="28">
        <v>40</v>
      </c>
      <c r="E30" s="39" t="s">
        <v>38</v>
      </c>
      <c r="F30" s="28">
        <v>351.2</v>
      </c>
      <c r="G30" s="40"/>
      <c r="H30" s="41"/>
      <c r="I30" s="28" t="s">
        <v>39</v>
      </c>
      <c r="J30" s="31">
        <f t="shared" si="4"/>
        <v>1</v>
      </c>
      <c r="K30" s="32" t="s">
        <v>40</v>
      </c>
      <c r="L30" s="32" t="s">
        <v>4</v>
      </c>
      <c r="M30" s="63"/>
      <c r="N30" s="29"/>
      <c r="O30" s="29"/>
      <c r="P30" s="34"/>
      <c r="Q30" s="29"/>
      <c r="R30" s="29"/>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5">
        <f t="shared" si="5"/>
        <v>14048</v>
      </c>
      <c r="BB30" s="36">
        <f t="shared" si="6"/>
        <v>14048</v>
      </c>
      <c r="BC30" s="25" t="str">
        <f t="shared" si="7"/>
        <v>INR  Fourteen Thousand  &amp;Forty Eight  Only</v>
      </c>
      <c r="IA30" s="26">
        <v>17</v>
      </c>
      <c r="IB30" s="66" t="s">
        <v>201</v>
      </c>
      <c r="IC30" s="26" t="s">
        <v>140</v>
      </c>
      <c r="ID30" s="26">
        <v>40</v>
      </c>
      <c r="IE30" s="27" t="s">
        <v>38</v>
      </c>
      <c r="IF30" s="27" t="s">
        <v>43</v>
      </c>
      <c r="IG30" s="27" t="s">
        <v>62</v>
      </c>
      <c r="IH30" s="27">
        <v>10</v>
      </c>
      <c r="II30" s="27" t="s">
        <v>38</v>
      </c>
    </row>
    <row r="31" spans="1:243" s="26" customFormat="1" ht="62.25" customHeight="1">
      <c r="A31" s="22">
        <v>18</v>
      </c>
      <c r="B31" s="71" t="s">
        <v>90</v>
      </c>
      <c r="C31" s="23" t="s">
        <v>141</v>
      </c>
      <c r="D31" s="28">
        <v>208</v>
      </c>
      <c r="E31" s="39" t="s">
        <v>38</v>
      </c>
      <c r="F31" s="28">
        <v>309.95</v>
      </c>
      <c r="G31" s="40"/>
      <c r="H31" s="41"/>
      <c r="I31" s="28" t="s">
        <v>39</v>
      </c>
      <c r="J31" s="31">
        <f t="shared" si="4"/>
        <v>1</v>
      </c>
      <c r="K31" s="32" t="s">
        <v>40</v>
      </c>
      <c r="L31" s="32" t="s">
        <v>4</v>
      </c>
      <c r="M31" s="63"/>
      <c r="N31" s="29"/>
      <c r="O31" s="29"/>
      <c r="P31" s="34"/>
      <c r="Q31" s="29"/>
      <c r="R31" s="29"/>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5">
        <f t="shared" si="5"/>
        <v>64469.6</v>
      </c>
      <c r="BB31" s="36">
        <f t="shared" si="6"/>
        <v>64469.6</v>
      </c>
      <c r="BC31" s="25" t="str">
        <f t="shared" si="7"/>
        <v>INR  Sixty Four Thousand Four Hundred &amp; Sixty Nine  and Paise Sixty Only</v>
      </c>
      <c r="IA31" s="26">
        <v>18</v>
      </c>
      <c r="IB31" s="66" t="s">
        <v>202</v>
      </c>
      <c r="IC31" s="26" t="s">
        <v>141</v>
      </c>
      <c r="ID31" s="26">
        <v>208</v>
      </c>
      <c r="IE31" s="27" t="s">
        <v>38</v>
      </c>
      <c r="IF31" s="27" t="s">
        <v>43</v>
      </c>
      <c r="IG31" s="27" t="s">
        <v>62</v>
      </c>
      <c r="IH31" s="27">
        <v>10</v>
      </c>
      <c r="II31" s="27" t="s">
        <v>38</v>
      </c>
    </row>
    <row r="32" spans="1:243" s="26" customFormat="1" ht="101.25" customHeight="1">
      <c r="A32" s="22">
        <v>19</v>
      </c>
      <c r="B32" s="71" t="s">
        <v>91</v>
      </c>
      <c r="C32" s="23" t="s">
        <v>142</v>
      </c>
      <c r="D32" s="28">
        <v>45</v>
      </c>
      <c r="E32" s="39" t="s">
        <v>38</v>
      </c>
      <c r="F32" s="28">
        <v>384.9</v>
      </c>
      <c r="G32" s="40"/>
      <c r="H32" s="41"/>
      <c r="I32" s="28" t="s">
        <v>39</v>
      </c>
      <c r="J32" s="31">
        <f t="shared" si="4"/>
        <v>1</v>
      </c>
      <c r="K32" s="32" t="s">
        <v>40</v>
      </c>
      <c r="L32" s="32" t="s">
        <v>4</v>
      </c>
      <c r="M32" s="63"/>
      <c r="N32" s="29"/>
      <c r="O32" s="29"/>
      <c r="P32" s="34"/>
      <c r="Q32" s="29"/>
      <c r="R32" s="29"/>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5">
        <f t="shared" si="5"/>
        <v>17320.5</v>
      </c>
      <c r="BB32" s="36">
        <f t="shared" si="6"/>
        <v>17320.5</v>
      </c>
      <c r="BC32" s="25" t="str">
        <f t="shared" si="7"/>
        <v>INR  Seventeen Thousand Three Hundred &amp; Twenty  and Paise Fifty Only</v>
      </c>
      <c r="IA32" s="26">
        <v>19</v>
      </c>
      <c r="IB32" s="66" t="s">
        <v>203</v>
      </c>
      <c r="IC32" s="26" t="s">
        <v>142</v>
      </c>
      <c r="ID32" s="26">
        <v>45</v>
      </c>
      <c r="IE32" s="27" t="s">
        <v>38</v>
      </c>
      <c r="IF32" s="27" t="s">
        <v>43</v>
      </c>
      <c r="IG32" s="27" t="s">
        <v>62</v>
      </c>
      <c r="IH32" s="27">
        <v>10</v>
      </c>
      <c r="II32" s="27" t="s">
        <v>38</v>
      </c>
    </row>
    <row r="33" spans="1:243" s="26" customFormat="1" ht="69" customHeight="1">
      <c r="A33" s="22">
        <v>20</v>
      </c>
      <c r="B33" s="71" t="s">
        <v>92</v>
      </c>
      <c r="C33" s="23" t="s">
        <v>143</v>
      </c>
      <c r="D33" s="28">
        <v>60</v>
      </c>
      <c r="E33" s="39" t="s">
        <v>38</v>
      </c>
      <c r="F33" s="28">
        <v>334.95</v>
      </c>
      <c r="G33" s="40"/>
      <c r="H33" s="41"/>
      <c r="I33" s="28" t="s">
        <v>39</v>
      </c>
      <c r="J33" s="31">
        <f t="shared" si="4"/>
        <v>1</v>
      </c>
      <c r="K33" s="32" t="s">
        <v>40</v>
      </c>
      <c r="L33" s="32" t="s">
        <v>4</v>
      </c>
      <c r="M33" s="63"/>
      <c r="N33" s="29"/>
      <c r="O33" s="29"/>
      <c r="P33" s="34"/>
      <c r="Q33" s="29"/>
      <c r="R33" s="29"/>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5">
        <f t="shared" si="5"/>
        <v>20097</v>
      </c>
      <c r="BB33" s="36">
        <f t="shared" si="6"/>
        <v>20097</v>
      </c>
      <c r="BC33" s="25" t="str">
        <f t="shared" si="7"/>
        <v>INR  Twenty Thousand  &amp;Ninety Seven  Only</v>
      </c>
      <c r="IA33" s="26">
        <v>20</v>
      </c>
      <c r="IB33" s="66" t="s">
        <v>204</v>
      </c>
      <c r="IC33" s="26" t="s">
        <v>143</v>
      </c>
      <c r="ID33" s="26">
        <v>60</v>
      </c>
      <c r="IE33" s="27" t="s">
        <v>38</v>
      </c>
      <c r="IF33" s="27" t="s">
        <v>43</v>
      </c>
      <c r="IG33" s="27" t="s">
        <v>62</v>
      </c>
      <c r="IH33" s="27">
        <v>10</v>
      </c>
      <c r="II33" s="27" t="s">
        <v>38</v>
      </c>
    </row>
    <row r="34" spans="1:243" s="26" customFormat="1" ht="66.75" customHeight="1">
      <c r="A34" s="22">
        <v>21</v>
      </c>
      <c r="B34" s="71" t="s">
        <v>93</v>
      </c>
      <c r="C34" s="23" t="s">
        <v>144</v>
      </c>
      <c r="D34" s="28">
        <v>36</v>
      </c>
      <c r="E34" s="39" t="s">
        <v>38</v>
      </c>
      <c r="F34" s="28">
        <v>747.3</v>
      </c>
      <c r="G34" s="40"/>
      <c r="H34" s="41"/>
      <c r="I34" s="28" t="s">
        <v>39</v>
      </c>
      <c r="J34" s="31">
        <f t="shared" si="4"/>
        <v>1</v>
      </c>
      <c r="K34" s="32" t="s">
        <v>40</v>
      </c>
      <c r="L34" s="32" t="s">
        <v>4</v>
      </c>
      <c r="M34" s="63"/>
      <c r="N34" s="29"/>
      <c r="O34" s="29"/>
      <c r="P34" s="34"/>
      <c r="Q34" s="29"/>
      <c r="R34" s="29"/>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5">
        <f t="shared" si="5"/>
        <v>26902.8</v>
      </c>
      <c r="BB34" s="36">
        <f t="shared" si="6"/>
        <v>26902.8</v>
      </c>
      <c r="BC34" s="25" t="str">
        <f t="shared" si="7"/>
        <v>INR  Twenty Six Thousand Nine Hundred &amp; Two  and Paise Eighty Only</v>
      </c>
      <c r="IA34" s="26">
        <v>21</v>
      </c>
      <c r="IB34" s="66" t="s">
        <v>205</v>
      </c>
      <c r="IC34" s="26" t="s">
        <v>144</v>
      </c>
      <c r="ID34" s="26">
        <v>36</v>
      </c>
      <c r="IE34" s="27" t="s">
        <v>38</v>
      </c>
      <c r="IF34" s="27" t="s">
        <v>43</v>
      </c>
      <c r="IG34" s="27" t="s">
        <v>62</v>
      </c>
      <c r="IH34" s="27">
        <v>10</v>
      </c>
      <c r="II34" s="27" t="s">
        <v>38</v>
      </c>
    </row>
    <row r="35" spans="1:243" s="26" customFormat="1" ht="83.25" customHeight="1">
      <c r="A35" s="22">
        <v>22</v>
      </c>
      <c r="B35" s="71" t="s">
        <v>94</v>
      </c>
      <c r="C35" s="23" t="s">
        <v>145</v>
      </c>
      <c r="D35" s="28">
        <v>36</v>
      </c>
      <c r="E35" s="39" t="s">
        <v>38</v>
      </c>
      <c r="F35" s="28">
        <v>623</v>
      </c>
      <c r="G35" s="40"/>
      <c r="H35" s="41"/>
      <c r="I35" s="28" t="s">
        <v>39</v>
      </c>
      <c r="J35" s="31">
        <f t="shared" si="4"/>
        <v>1</v>
      </c>
      <c r="K35" s="32" t="s">
        <v>40</v>
      </c>
      <c r="L35" s="32" t="s">
        <v>4</v>
      </c>
      <c r="M35" s="63"/>
      <c r="N35" s="29"/>
      <c r="O35" s="29"/>
      <c r="P35" s="34"/>
      <c r="Q35" s="29"/>
      <c r="R35" s="29"/>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5">
        <f t="shared" si="5"/>
        <v>22428</v>
      </c>
      <c r="BB35" s="36">
        <f t="shared" si="6"/>
        <v>22428</v>
      </c>
      <c r="BC35" s="25" t="str">
        <f t="shared" si="7"/>
        <v>INR  Twenty Two Thousand Four Hundred &amp; Twenty Eight  Only</v>
      </c>
      <c r="IA35" s="26">
        <v>22</v>
      </c>
      <c r="IB35" s="66" t="s">
        <v>206</v>
      </c>
      <c r="IC35" s="26" t="s">
        <v>145</v>
      </c>
      <c r="ID35" s="26">
        <v>36</v>
      </c>
      <c r="IE35" s="27" t="s">
        <v>38</v>
      </c>
      <c r="IF35" s="27" t="s">
        <v>43</v>
      </c>
      <c r="IG35" s="27" t="s">
        <v>62</v>
      </c>
      <c r="IH35" s="27">
        <v>10</v>
      </c>
      <c r="II35" s="27" t="s">
        <v>38</v>
      </c>
    </row>
    <row r="36" spans="1:243" s="26" customFormat="1" ht="63" customHeight="1">
      <c r="A36" s="22">
        <v>23</v>
      </c>
      <c r="B36" s="71" t="s">
        <v>95</v>
      </c>
      <c r="C36" s="23" t="s">
        <v>146</v>
      </c>
      <c r="D36" s="28">
        <v>78</v>
      </c>
      <c r="E36" s="39" t="s">
        <v>38</v>
      </c>
      <c r="F36" s="28">
        <v>575.4</v>
      </c>
      <c r="G36" s="40"/>
      <c r="H36" s="41"/>
      <c r="I36" s="28" t="s">
        <v>39</v>
      </c>
      <c r="J36" s="31">
        <f t="shared" si="4"/>
        <v>1</v>
      </c>
      <c r="K36" s="32" t="s">
        <v>40</v>
      </c>
      <c r="L36" s="32" t="s">
        <v>4</v>
      </c>
      <c r="M36" s="63"/>
      <c r="N36" s="29"/>
      <c r="O36" s="29"/>
      <c r="P36" s="34"/>
      <c r="Q36" s="29"/>
      <c r="R36" s="29"/>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5">
        <f t="shared" si="5"/>
        <v>44881.2</v>
      </c>
      <c r="BB36" s="36">
        <f t="shared" si="6"/>
        <v>44881.2</v>
      </c>
      <c r="BC36" s="25" t="str">
        <f t="shared" si="7"/>
        <v>INR  Forty Four Thousand Eight Hundred &amp; Eighty One  and Paise Twenty Only</v>
      </c>
      <c r="IA36" s="26">
        <v>23</v>
      </c>
      <c r="IB36" s="66" t="s">
        <v>207</v>
      </c>
      <c r="IC36" s="26" t="s">
        <v>146</v>
      </c>
      <c r="ID36" s="26">
        <v>78</v>
      </c>
      <c r="IE36" s="27" t="s">
        <v>38</v>
      </c>
      <c r="IF36" s="27" t="s">
        <v>43</v>
      </c>
      <c r="IG36" s="27" t="s">
        <v>62</v>
      </c>
      <c r="IH36" s="27">
        <v>10</v>
      </c>
      <c r="II36" s="27" t="s">
        <v>38</v>
      </c>
    </row>
    <row r="37" spans="1:243" s="26" customFormat="1" ht="118.5" customHeight="1">
      <c r="A37" s="22">
        <v>24</v>
      </c>
      <c r="B37" s="71" t="s">
        <v>96</v>
      </c>
      <c r="C37" s="23" t="s">
        <v>147</v>
      </c>
      <c r="D37" s="28">
        <v>74</v>
      </c>
      <c r="E37" s="39" t="s">
        <v>38</v>
      </c>
      <c r="F37" s="28">
        <v>1034.45</v>
      </c>
      <c r="G37" s="40"/>
      <c r="H37" s="41"/>
      <c r="I37" s="28" t="s">
        <v>39</v>
      </c>
      <c r="J37" s="31">
        <f t="shared" si="4"/>
        <v>1</v>
      </c>
      <c r="K37" s="32" t="s">
        <v>40</v>
      </c>
      <c r="L37" s="32" t="s">
        <v>4</v>
      </c>
      <c r="M37" s="63"/>
      <c r="N37" s="29"/>
      <c r="O37" s="29"/>
      <c r="P37" s="34"/>
      <c r="Q37" s="29"/>
      <c r="R37" s="29"/>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5">
        <f t="shared" si="5"/>
        <v>76549.3</v>
      </c>
      <c r="BB37" s="36">
        <f t="shared" si="6"/>
        <v>76549.3</v>
      </c>
      <c r="BC37" s="25" t="str">
        <f t="shared" si="7"/>
        <v>INR  Seventy Six Thousand Five Hundred &amp; Forty Nine  and Paise Thirty Only</v>
      </c>
      <c r="IA37" s="26">
        <v>24</v>
      </c>
      <c r="IB37" s="66" t="s">
        <v>208</v>
      </c>
      <c r="IC37" s="26" t="s">
        <v>147</v>
      </c>
      <c r="ID37" s="26">
        <v>74</v>
      </c>
      <c r="IE37" s="27" t="s">
        <v>38</v>
      </c>
      <c r="IF37" s="27" t="s">
        <v>43</v>
      </c>
      <c r="IG37" s="27" t="s">
        <v>62</v>
      </c>
      <c r="IH37" s="27">
        <v>10</v>
      </c>
      <c r="II37" s="27" t="s">
        <v>38</v>
      </c>
    </row>
    <row r="38" spans="1:243" s="26" customFormat="1" ht="22.5" customHeight="1">
      <c r="A38" s="22">
        <v>25</v>
      </c>
      <c r="B38" s="70" t="s">
        <v>97</v>
      </c>
      <c r="C38" s="23" t="s">
        <v>148</v>
      </c>
      <c r="D38" s="28">
        <v>77</v>
      </c>
      <c r="E38" s="39" t="s">
        <v>38</v>
      </c>
      <c r="F38" s="28">
        <v>29.25</v>
      </c>
      <c r="G38" s="40"/>
      <c r="H38" s="41"/>
      <c r="I38" s="28" t="s">
        <v>39</v>
      </c>
      <c r="J38" s="31">
        <f t="shared" si="4"/>
        <v>1</v>
      </c>
      <c r="K38" s="32" t="s">
        <v>40</v>
      </c>
      <c r="L38" s="32" t="s">
        <v>4</v>
      </c>
      <c r="M38" s="63"/>
      <c r="N38" s="29"/>
      <c r="O38" s="29"/>
      <c r="P38" s="34"/>
      <c r="Q38" s="29"/>
      <c r="R38" s="29"/>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5">
        <f t="shared" si="5"/>
        <v>2252.25</v>
      </c>
      <c r="BB38" s="36">
        <f t="shared" si="6"/>
        <v>2252.25</v>
      </c>
      <c r="BC38" s="25" t="str">
        <f t="shared" si="7"/>
        <v>INR  Two Thousand Two Hundred &amp; Fifty Two  and Paise Twenty Five Only</v>
      </c>
      <c r="IA38" s="26">
        <v>25</v>
      </c>
      <c r="IB38" s="26" t="s">
        <v>209</v>
      </c>
      <c r="IC38" s="26" t="s">
        <v>148</v>
      </c>
      <c r="ID38" s="26">
        <v>77</v>
      </c>
      <c r="IE38" s="27" t="s">
        <v>38</v>
      </c>
      <c r="IF38" s="27" t="s">
        <v>43</v>
      </c>
      <c r="IG38" s="27" t="s">
        <v>62</v>
      </c>
      <c r="IH38" s="27">
        <v>10</v>
      </c>
      <c r="II38" s="27" t="s">
        <v>38</v>
      </c>
    </row>
    <row r="39" spans="1:243" s="26" customFormat="1" ht="67.5" customHeight="1">
      <c r="A39" s="22">
        <v>26</v>
      </c>
      <c r="B39" s="71" t="s">
        <v>98</v>
      </c>
      <c r="C39" s="23" t="s">
        <v>149</v>
      </c>
      <c r="D39" s="28">
        <v>176</v>
      </c>
      <c r="E39" s="39" t="s">
        <v>137</v>
      </c>
      <c r="F39" s="28">
        <v>62</v>
      </c>
      <c r="G39" s="40"/>
      <c r="H39" s="41"/>
      <c r="I39" s="28" t="s">
        <v>39</v>
      </c>
      <c r="J39" s="31">
        <f t="shared" si="4"/>
        <v>1</v>
      </c>
      <c r="K39" s="32" t="s">
        <v>40</v>
      </c>
      <c r="L39" s="32" t="s">
        <v>4</v>
      </c>
      <c r="M39" s="63"/>
      <c r="N39" s="29"/>
      <c r="O39" s="29"/>
      <c r="P39" s="34"/>
      <c r="Q39" s="29"/>
      <c r="R39" s="29"/>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5">
        <f t="shared" si="5"/>
        <v>10912</v>
      </c>
      <c r="BB39" s="36">
        <f t="shared" si="6"/>
        <v>10912</v>
      </c>
      <c r="BC39" s="25" t="str">
        <f t="shared" si="7"/>
        <v>INR  Ten Thousand Nine Hundred &amp; Twelve  Only</v>
      </c>
      <c r="IA39" s="26">
        <v>26</v>
      </c>
      <c r="IB39" s="66" t="s">
        <v>210</v>
      </c>
      <c r="IC39" s="26" t="s">
        <v>149</v>
      </c>
      <c r="ID39" s="26">
        <v>176</v>
      </c>
      <c r="IE39" s="27" t="s">
        <v>137</v>
      </c>
      <c r="IF39" s="27" t="s">
        <v>43</v>
      </c>
      <c r="IG39" s="27" t="s">
        <v>62</v>
      </c>
      <c r="IH39" s="27">
        <v>10</v>
      </c>
      <c r="II39" s="27" t="s">
        <v>38</v>
      </c>
    </row>
    <row r="40" spans="1:243" s="26" customFormat="1" ht="135" customHeight="1">
      <c r="A40" s="22">
        <v>27</v>
      </c>
      <c r="B40" s="71" t="s">
        <v>99</v>
      </c>
      <c r="C40" s="23" t="s">
        <v>150</v>
      </c>
      <c r="D40" s="28">
        <v>31</v>
      </c>
      <c r="E40" s="39" t="s">
        <v>38</v>
      </c>
      <c r="F40" s="28">
        <v>3494.2</v>
      </c>
      <c r="G40" s="40"/>
      <c r="H40" s="41"/>
      <c r="I40" s="28" t="s">
        <v>39</v>
      </c>
      <c r="J40" s="31">
        <f t="shared" si="4"/>
        <v>1</v>
      </c>
      <c r="K40" s="32" t="s">
        <v>40</v>
      </c>
      <c r="L40" s="32" t="s">
        <v>4</v>
      </c>
      <c r="M40" s="63"/>
      <c r="N40" s="29"/>
      <c r="O40" s="29"/>
      <c r="P40" s="34"/>
      <c r="Q40" s="29"/>
      <c r="R40" s="29"/>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5">
        <f t="shared" si="5"/>
        <v>108320.2</v>
      </c>
      <c r="BB40" s="36">
        <f t="shared" si="6"/>
        <v>108320.2</v>
      </c>
      <c r="BC40" s="25" t="str">
        <f t="shared" si="7"/>
        <v>INR  One Lakh Eight Thousand Three Hundred &amp; Twenty  and Paise Twenty Only</v>
      </c>
      <c r="IA40" s="26">
        <v>27</v>
      </c>
      <c r="IB40" s="66" t="s">
        <v>211</v>
      </c>
      <c r="IC40" s="26" t="s">
        <v>150</v>
      </c>
      <c r="ID40" s="26">
        <v>31</v>
      </c>
      <c r="IE40" s="27" t="s">
        <v>38</v>
      </c>
      <c r="IF40" s="27" t="s">
        <v>43</v>
      </c>
      <c r="IG40" s="27" t="s">
        <v>62</v>
      </c>
      <c r="IH40" s="27">
        <v>10</v>
      </c>
      <c r="II40" s="27" t="s">
        <v>38</v>
      </c>
    </row>
    <row r="41" spans="1:243" s="26" customFormat="1" ht="119.25" customHeight="1">
      <c r="A41" s="22">
        <v>28</v>
      </c>
      <c r="B41" s="71" t="s">
        <v>100</v>
      </c>
      <c r="C41" s="23" t="s">
        <v>151</v>
      </c>
      <c r="D41" s="28">
        <v>7</v>
      </c>
      <c r="E41" s="39" t="s">
        <v>38</v>
      </c>
      <c r="F41" s="28">
        <v>3418.7</v>
      </c>
      <c r="G41" s="40"/>
      <c r="H41" s="41"/>
      <c r="I41" s="28" t="s">
        <v>39</v>
      </c>
      <c r="J41" s="31">
        <f t="shared" si="4"/>
        <v>1</v>
      </c>
      <c r="K41" s="32" t="s">
        <v>40</v>
      </c>
      <c r="L41" s="32" t="s">
        <v>4</v>
      </c>
      <c r="M41" s="63"/>
      <c r="N41" s="29"/>
      <c r="O41" s="29"/>
      <c r="P41" s="34"/>
      <c r="Q41" s="29"/>
      <c r="R41" s="29"/>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5">
        <f t="shared" si="5"/>
        <v>23930.9</v>
      </c>
      <c r="BB41" s="36">
        <f t="shared" si="6"/>
        <v>23930.9</v>
      </c>
      <c r="BC41" s="25" t="str">
        <f t="shared" si="7"/>
        <v>INR  Twenty Three Thousand Nine Hundred &amp; Thirty  and Paise Ninety Only</v>
      </c>
      <c r="IA41" s="26">
        <v>28</v>
      </c>
      <c r="IB41" s="66" t="s">
        <v>212</v>
      </c>
      <c r="IC41" s="26" t="s">
        <v>151</v>
      </c>
      <c r="ID41" s="26">
        <v>7</v>
      </c>
      <c r="IE41" s="27" t="s">
        <v>38</v>
      </c>
      <c r="IF41" s="27" t="s">
        <v>43</v>
      </c>
      <c r="IG41" s="27" t="s">
        <v>62</v>
      </c>
      <c r="IH41" s="27">
        <v>10</v>
      </c>
      <c r="II41" s="27" t="s">
        <v>38</v>
      </c>
    </row>
    <row r="42" spans="1:243" s="26" customFormat="1" ht="114" customHeight="1">
      <c r="A42" s="22">
        <v>29</v>
      </c>
      <c r="B42" s="78" t="s">
        <v>101</v>
      </c>
      <c r="C42" s="23" t="s">
        <v>152</v>
      </c>
      <c r="D42" s="28">
        <v>32</v>
      </c>
      <c r="E42" s="39" t="s">
        <v>38</v>
      </c>
      <c r="F42" s="28">
        <v>2020.6</v>
      </c>
      <c r="G42" s="40"/>
      <c r="H42" s="41"/>
      <c r="I42" s="28" t="s">
        <v>39</v>
      </c>
      <c r="J42" s="31">
        <f t="shared" si="4"/>
        <v>1</v>
      </c>
      <c r="K42" s="32" t="s">
        <v>40</v>
      </c>
      <c r="L42" s="32" t="s">
        <v>4</v>
      </c>
      <c r="M42" s="63"/>
      <c r="N42" s="29"/>
      <c r="O42" s="29"/>
      <c r="P42" s="34"/>
      <c r="Q42" s="29"/>
      <c r="R42" s="29"/>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5">
        <f t="shared" si="5"/>
        <v>64659.2</v>
      </c>
      <c r="BB42" s="36">
        <f t="shared" si="6"/>
        <v>64659.2</v>
      </c>
      <c r="BC42" s="25" t="str">
        <f t="shared" si="7"/>
        <v>INR  Sixty Four Thousand Six Hundred &amp; Fifty Nine  and Paise Twenty Only</v>
      </c>
      <c r="IA42" s="26">
        <v>29</v>
      </c>
      <c r="IB42" s="66" t="s">
        <v>213</v>
      </c>
      <c r="IC42" s="26" t="s">
        <v>152</v>
      </c>
      <c r="ID42" s="26">
        <v>32</v>
      </c>
      <c r="IE42" s="27" t="s">
        <v>38</v>
      </c>
      <c r="IF42" s="27" t="s">
        <v>43</v>
      </c>
      <c r="IG42" s="27" t="s">
        <v>62</v>
      </c>
      <c r="IH42" s="27">
        <v>10</v>
      </c>
      <c r="II42" s="27" t="s">
        <v>38</v>
      </c>
    </row>
    <row r="43" spans="1:243" s="26" customFormat="1" ht="81" customHeight="1">
      <c r="A43" s="22">
        <v>30</v>
      </c>
      <c r="B43" s="71" t="s">
        <v>102</v>
      </c>
      <c r="C43" s="23" t="s">
        <v>153</v>
      </c>
      <c r="D43" s="28">
        <v>36</v>
      </c>
      <c r="E43" s="39" t="s">
        <v>38</v>
      </c>
      <c r="F43" s="28">
        <v>75.6</v>
      </c>
      <c r="G43" s="40"/>
      <c r="H43" s="41"/>
      <c r="I43" s="28" t="s">
        <v>39</v>
      </c>
      <c r="J43" s="31">
        <f t="shared" si="4"/>
        <v>1</v>
      </c>
      <c r="K43" s="32" t="s">
        <v>40</v>
      </c>
      <c r="L43" s="32" t="s">
        <v>4</v>
      </c>
      <c r="M43" s="63"/>
      <c r="N43" s="29"/>
      <c r="O43" s="29"/>
      <c r="P43" s="34"/>
      <c r="Q43" s="29"/>
      <c r="R43" s="29"/>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5">
        <f t="shared" si="5"/>
        <v>2721.6</v>
      </c>
      <c r="BB43" s="36">
        <f t="shared" si="6"/>
        <v>2721.6</v>
      </c>
      <c r="BC43" s="25" t="str">
        <f t="shared" si="7"/>
        <v>INR  Two Thousand Seven Hundred &amp; Twenty One  and Paise Sixty Only</v>
      </c>
      <c r="IA43" s="26">
        <v>30</v>
      </c>
      <c r="IB43" s="66" t="s">
        <v>214</v>
      </c>
      <c r="IC43" s="26" t="s">
        <v>153</v>
      </c>
      <c r="ID43" s="26">
        <v>36</v>
      </c>
      <c r="IE43" s="27" t="s">
        <v>38</v>
      </c>
      <c r="IF43" s="27" t="s">
        <v>43</v>
      </c>
      <c r="IG43" s="27" t="s">
        <v>62</v>
      </c>
      <c r="IH43" s="27">
        <v>10</v>
      </c>
      <c r="II43" s="27" t="s">
        <v>38</v>
      </c>
    </row>
    <row r="44" spans="1:243" s="26" customFormat="1" ht="82.5" customHeight="1">
      <c r="A44" s="22">
        <v>31</v>
      </c>
      <c r="B44" s="71" t="s">
        <v>103</v>
      </c>
      <c r="C44" s="23" t="s">
        <v>154</v>
      </c>
      <c r="D44" s="28">
        <v>33</v>
      </c>
      <c r="E44" s="39" t="s">
        <v>38</v>
      </c>
      <c r="F44" s="28">
        <v>752.8</v>
      </c>
      <c r="G44" s="40"/>
      <c r="H44" s="41"/>
      <c r="I44" s="28" t="s">
        <v>39</v>
      </c>
      <c r="J44" s="31">
        <f t="shared" si="4"/>
        <v>1</v>
      </c>
      <c r="K44" s="32" t="s">
        <v>40</v>
      </c>
      <c r="L44" s="32" t="s">
        <v>4</v>
      </c>
      <c r="M44" s="63"/>
      <c r="N44" s="29"/>
      <c r="O44" s="29"/>
      <c r="P44" s="34"/>
      <c r="Q44" s="29"/>
      <c r="R44" s="29"/>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5">
        <f t="shared" si="5"/>
        <v>24842.4</v>
      </c>
      <c r="BB44" s="36">
        <f t="shared" si="6"/>
        <v>24842.4</v>
      </c>
      <c r="BC44" s="25" t="str">
        <f t="shared" si="7"/>
        <v>INR  Twenty Four Thousand Eight Hundred &amp; Forty Two  and Paise Forty Only</v>
      </c>
      <c r="IA44" s="26">
        <v>31</v>
      </c>
      <c r="IB44" s="66" t="s">
        <v>215</v>
      </c>
      <c r="IC44" s="26" t="s">
        <v>154</v>
      </c>
      <c r="ID44" s="26">
        <v>33</v>
      </c>
      <c r="IE44" s="27" t="s">
        <v>38</v>
      </c>
      <c r="IF44" s="27" t="s">
        <v>43</v>
      </c>
      <c r="IG44" s="27" t="s">
        <v>62</v>
      </c>
      <c r="IH44" s="27">
        <v>10</v>
      </c>
      <c r="II44" s="27" t="s">
        <v>38</v>
      </c>
    </row>
    <row r="45" spans="1:243" s="26" customFormat="1" ht="157.5" customHeight="1">
      <c r="A45" s="22">
        <v>32</v>
      </c>
      <c r="B45" s="72" t="s">
        <v>104</v>
      </c>
      <c r="C45" s="23" t="s">
        <v>155</v>
      </c>
      <c r="D45" s="28">
        <v>7</v>
      </c>
      <c r="E45" s="39" t="s">
        <v>38</v>
      </c>
      <c r="F45" s="28">
        <v>6187.4</v>
      </c>
      <c r="G45" s="40"/>
      <c r="H45" s="41"/>
      <c r="I45" s="28" t="s">
        <v>39</v>
      </c>
      <c r="J45" s="31">
        <f t="shared" si="4"/>
        <v>1</v>
      </c>
      <c r="K45" s="32" t="s">
        <v>40</v>
      </c>
      <c r="L45" s="32" t="s">
        <v>4</v>
      </c>
      <c r="M45" s="63"/>
      <c r="N45" s="29"/>
      <c r="O45" s="29"/>
      <c r="P45" s="34"/>
      <c r="Q45" s="29"/>
      <c r="R45" s="29"/>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5">
        <f t="shared" si="5"/>
        <v>43311.8</v>
      </c>
      <c r="BB45" s="36">
        <f t="shared" si="6"/>
        <v>43311.8</v>
      </c>
      <c r="BC45" s="25" t="str">
        <f t="shared" si="7"/>
        <v>INR  Forty Three Thousand Three Hundred &amp; Eleven  and Paise Eighty Only</v>
      </c>
      <c r="IA45" s="26">
        <v>32</v>
      </c>
      <c r="IB45" s="66" t="s">
        <v>216</v>
      </c>
      <c r="IC45" s="26" t="s">
        <v>155</v>
      </c>
      <c r="ID45" s="26">
        <v>7</v>
      </c>
      <c r="IE45" s="27" t="s">
        <v>38</v>
      </c>
      <c r="IF45" s="27" t="s">
        <v>43</v>
      </c>
      <c r="IG45" s="27" t="s">
        <v>62</v>
      </c>
      <c r="IH45" s="27">
        <v>10</v>
      </c>
      <c r="II45" s="27" t="s">
        <v>38</v>
      </c>
    </row>
    <row r="46" spans="1:243" s="26" customFormat="1" ht="46.5" customHeight="1">
      <c r="A46" s="22">
        <v>32.1</v>
      </c>
      <c r="B46" s="71" t="s">
        <v>105</v>
      </c>
      <c r="C46" s="23" t="s">
        <v>156</v>
      </c>
      <c r="D46" s="28">
        <v>13</v>
      </c>
      <c r="E46" s="39" t="s">
        <v>38</v>
      </c>
      <c r="F46" s="28">
        <v>9317.6</v>
      </c>
      <c r="G46" s="40"/>
      <c r="H46" s="41"/>
      <c r="I46" s="28" t="s">
        <v>39</v>
      </c>
      <c r="J46" s="31">
        <f t="shared" si="4"/>
        <v>1</v>
      </c>
      <c r="K46" s="32" t="s">
        <v>40</v>
      </c>
      <c r="L46" s="32" t="s">
        <v>4</v>
      </c>
      <c r="M46" s="63"/>
      <c r="N46" s="29"/>
      <c r="O46" s="29"/>
      <c r="P46" s="34"/>
      <c r="Q46" s="29"/>
      <c r="R46" s="29"/>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5">
        <f t="shared" si="5"/>
        <v>121128.8</v>
      </c>
      <c r="BB46" s="36">
        <f t="shared" si="6"/>
        <v>121128.8</v>
      </c>
      <c r="BC46" s="25" t="str">
        <f t="shared" si="7"/>
        <v>INR  One Lakh Twenty One Thousand One Hundred &amp; Twenty Eight  and Paise Eighty Only</v>
      </c>
      <c r="IA46" s="26">
        <v>32.1</v>
      </c>
      <c r="IB46" s="26" t="s">
        <v>217</v>
      </c>
      <c r="IC46" s="26" t="s">
        <v>156</v>
      </c>
      <c r="ID46" s="26">
        <v>13</v>
      </c>
      <c r="IE46" s="27" t="s">
        <v>38</v>
      </c>
      <c r="IF46" s="27" t="s">
        <v>43</v>
      </c>
      <c r="IG46" s="27" t="s">
        <v>62</v>
      </c>
      <c r="IH46" s="27">
        <v>10</v>
      </c>
      <c r="II46" s="27" t="s">
        <v>38</v>
      </c>
    </row>
    <row r="47" spans="1:243" s="26" customFormat="1" ht="136.5" customHeight="1">
      <c r="A47" s="22">
        <v>33</v>
      </c>
      <c r="B47" s="77" t="s">
        <v>106</v>
      </c>
      <c r="C47" s="23" t="s">
        <v>157</v>
      </c>
      <c r="D47" s="28">
        <v>6</v>
      </c>
      <c r="E47" s="39" t="s">
        <v>137</v>
      </c>
      <c r="F47" s="28">
        <v>391.15</v>
      </c>
      <c r="G47" s="40"/>
      <c r="H47" s="41"/>
      <c r="I47" s="28" t="s">
        <v>39</v>
      </c>
      <c r="J47" s="31">
        <f t="shared" si="4"/>
        <v>1</v>
      </c>
      <c r="K47" s="32" t="s">
        <v>40</v>
      </c>
      <c r="L47" s="32" t="s">
        <v>4</v>
      </c>
      <c r="M47" s="63"/>
      <c r="N47" s="29"/>
      <c r="O47" s="29"/>
      <c r="P47" s="34"/>
      <c r="Q47" s="29"/>
      <c r="R47" s="29"/>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5">
        <f t="shared" si="5"/>
        <v>2346.9</v>
      </c>
      <c r="BB47" s="36">
        <f t="shared" si="6"/>
        <v>2346.9</v>
      </c>
      <c r="BC47" s="25" t="str">
        <f t="shared" si="7"/>
        <v>INR  Two Thousand Three Hundred &amp; Forty Six  and Paise Ninety Only</v>
      </c>
      <c r="IA47" s="26">
        <v>33</v>
      </c>
      <c r="IB47" s="66" t="s">
        <v>218</v>
      </c>
      <c r="IC47" s="26" t="s">
        <v>157</v>
      </c>
      <c r="ID47" s="26">
        <v>6</v>
      </c>
      <c r="IE47" s="27" t="s">
        <v>137</v>
      </c>
      <c r="IF47" s="27" t="s">
        <v>43</v>
      </c>
      <c r="IG47" s="27" t="s">
        <v>62</v>
      </c>
      <c r="IH47" s="27">
        <v>10</v>
      </c>
      <c r="II47" s="27" t="s">
        <v>38</v>
      </c>
    </row>
    <row r="48" spans="1:243" s="26" customFormat="1" ht="122.25" customHeight="1">
      <c r="A48" s="22">
        <v>34</v>
      </c>
      <c r="B48" s="79" t="s">
        <v>107</v>
      </c>
      <c r="C48" s="23" t="s">
        <v>158</v>
      </c>
      <c r="D48" s="28">
        <v>2</v>
      </c>
      <c r="E48" s="39" t="s">
        <v>134</v>
      </c>
      <c r="F48" s="28">
        <v>7390.8</v>
      </c>
      <c r="G48" s="40"/>
      <c r="H48" s="41"/>
      <c r="I48" s="28" t="s">
        <v>39</v>
      </c>
      <c r="J48" s="31">
        <f t="shared" si="4"/>
        <v>1</v>
      </c>
      <c r="K48" s="32" t="s">
        <v>40</v>
      </c>
      <c r="L48" s="32" t="s">
        <v>4</v>
      </c>
      <c r="M48" s="63"/>
      <c r="N48" s="29"/>
      <c r="O48" s="29"/>
      <c r="P48" s="34"/>
      <c r="Q48" s="29"/>
      <c r="R48" s="29"/>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5">
        <f t="shared" si="5"/>
        <v>14781.6</v>
      </c>
      <c r="BB48" s="36">
        <f t="shared" si="6"/>
        <v>14781.6</v>
      </c>
      <c r="BC48" s="25" t="str">
        <f t="shared" si="7"/>
        <v>INR  Fourteen Thousand Seven Hundred &amp; Eighty One  and Paise Sixty Only</v>
      </c>
      <c r="IA48" s="26">
        <v>34</v>
      </c>
      <c r="IB48" s="26" t="s">
        <v>219</v>
      </c>
      <c r="IC48" s="26" t="s">
        <v>158</v>
      </c>
      <c r="ID48" s="26">
        <v>2</v>
      </c>
      <c r="IE48" s="27" t="s">
        <v>134</v>
      </c>
      <c r="IF48" s="27" t="s">
        <v>43</v>
      </c>
      <c r="IG48" s="27" t="s">
        <v>62</v>
      </c>
      <c r="IH48" s="27">
        <v>10</v>
      </c>
      <c r="II48" s="27" t="s">
        <v>38</v>
      </c>
    </row>
    <row r="49" spans="1:243" s="26" customFormat="1" ht="63.75" customHeight="1">
      <c r="A49" s="22">
        <v>35</v>
      </c>
      <c r="B49" s="77" t="s">
        <v>108</v>
      </c>
      <c r="C49" s="23" t="s">
        <v>159</v>
      </c>
      <c r="D49" s="28">
        <v>20</v>
      </c>
      <c r="E49" s="39" t="s">
        <v>70</v>
      </c>
      <c r="F49" s="28">
        <v>422.3</v>
      </c>
      <c r="G49" s="40"/>
      <c r="H49" s="41"/>
      <c r="I49" s="28" t="s">
        <v>39</v>
      </c>
      <c r="J49" s="31">
        <f t="shared" si="4"/>
        <v>1</v>
      </c>
      <c r="K49" s="32" t="s">
        <v>40</v>
      </c>
      <c r="L49" s="32" t="s">
        <v>4</v>
      </c>
      <c r="M49" s="63"/>
      <c r="N49" s="29"/>
      <c r="O49" s="29"/>
      <c r="P49" s="34"/>
      <c r="Q49" s="29"/>
      <c r="R49" s="29"/>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5">
        <f t="shared" si="5"/>
        <v>8446</v>
      </c>
      <c r="BB49" s="36">
        <f t="shared" si="6"/>
        <v>8446</v>
      </c>
      <c r="BC49" s="25" t="str">
        <f t="shared" si="7"/>
        <v>INR  Eight Thousand Four Hundred &amp; Forty Six  Only</v>
      </c>
      <c r="IA49" s="26">
        <v>35</v>
      </c>
      <c r="IB49" s="66" t="s">
        <v>220</v>
      </c>
      <c r="IC49" s="26" t="s">
        <v>159</v>
      </c>
      <c r="ID49" s="26">
        <v>20</v>
      </c>
      <c r="IE49" s="27" t="s">
        <v>70</v>
      </c>
      <c r="IF49" s="27" t="s">
        <v>43</v>
      </c>
      <c r="IG49" s="27" t="s">
        <v>62</v>
      </c>
      <c r="IH49" s="27">
        <v>10</v>
      </c>
      <c r="II49" s="27" t="s">
        <v>38</v>
      </c>
    </row>
    <row r="50" spans="1:243" s="26" customFormat="1" ht="66" customHeight="1">
      <c r="A50" s="22">
        <v>36</v>
      </c>
      <c r="B50" s="77" t="s">
        <v>109</v>
      </c>
      <c r="C50" s="23" t="s">
        <v>160</v>
      </c>
      <c r="D50" s="28">
        <v>110</v>
      </c>
      <c r="E50" s="39" t="s">
        <v>135</v>
      </c>
      <c r="F50" s="28">
        <v>56.6</v>
      </c>
      <c r="G50" s="40"/>
      <c r="H50" s="41"/>
      <c r="I50" s="28" t="s">
        <v>39</v>
      </c>
      <c r="J50" s="31">
        <f t="shared" si="4"/>
        <v>1</v>
      </c>
      <c r="K50" s="32" t="s">
        <v>40</v>
      </c>
      <c r="L50" s="32" t="s">
        <v>4</v>
      </c>
      <c r="M50" s="63"/>
      <c r="N50" s="29"/>
      <c r="O50" s="29"/>
      <c r="P50" s="34"/>
      <c r="Q50" s="29"/>
      <c r="R50" s="29"/>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5">
        <f t="shared" si="5"/>
        <v>6226</v>
      </c>
      <c r="BB50" s="36">
        <f t="shared" si="6"/>
        <v>6226</v>
      </c>
      <c r="BC50" s="25" t="str">
        <f t="shared" si="7"/>
        <v>INR  Six Thousand Two Hundred &amp; Twenty Six  Only</v>
      </c>
      <c r="IA50" s="26">
        <v>36</v>
      </c>
      <c r="IB50" s="66" t="s">
        <v>221</v>
      </c>
      <c r="IC50" s="26" t="s">
        <v>160</v>
      </c>
      <c r="ID50" s="26">
        <v>110</v>
      </c>
      <c r="IE50" s="27" t="s">
        <v>135</v>
      </c>
      <c r="IF50" s="27" t="s">
        <v>43</v>
      </c>
      <c r="IG50" s="27" t="s">
        <v>62</v>
      </c>
      <c r="IH50" s="27">
        <v>10</v>
      </c>
      <c r="II50" s="27" t="s">
        <v>38</v>
      </c>
    </row>
    <row r="51" spans="1:243" s="26" customFormat="1" ht="84.75" customHeight="1">
      <c r="A51" s="22">
        <v>37</v>
      </c>
      <c r="B51" s="77" t="s">
        <v>110</v>
      </c>
      <c r="C51" s="23" t="s">
        <v>161</v>
      </c>
      <c r="D51" s="28">
        <v>21</v>
      </c>
      <c r="E51" s="39" t="s">
        <v>70</v>
      </c>
      <c r="F51" s="28">
        <v>684.2</v>
      </c>
      <c r="G51" s="40"/>
      <c r="H51" s="41"/>
      <c r="I51" s="28" t="s">
        <v>39</v>
      </c>
      <c r="J51" s="31">
        <f t="shared" si="4"/>
        <v>1</v>
      </c>
      <c r="K51" s="32" t="s">
        <v>40</v>
      </c>
      <c r="L51" s="32" t="s">
        <v>4</v>
      </c>
      <c r="M51" s="63"/>
      <c r="N51" s="29"/>
      <c r="O51" s="29"/>
      <c r="P51" s="34"/>
      <c r="Q51" s="29"/>
      <c r="R51" s="29"/>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5">
        <f t="shared" si="5"/>
        <v>14368.2</v>
      </c>
      <c r="BB51" s="36">
        <f t="shared" si="6"/>
        <v>14368.2</v>
      </c>
      <c r="BC51" s="25" t="str">
        <f t="shared" si="7"/>
        <v>INR  Fourteen Thousand Three Hundred &amp; Sixty Eight  and Paise Twenty Only</v>
      </c>
      <c r="IA51" s="26">
        <v>37</v>
      </c>
      <c r="IB51" s="66" t="s">
        <v>222</v>
      </c>
      <c r="IC51" s="26" t="s">
        <v>161</v>
      </c>
      <c r="ID51" s="26">
        <v>21</v>
      </c>
      <c r="IE51" s="27" t="s">
        <v>70</v>
      </c>
      <c r="IF51" s="27" t="s">
        <v>43</v>
      </c>
      <c r="IG51" s="27" t="s">
        <v>62</v>
      </c>
      <c r="IH51" s="27">
        <v>10</v>
      </c>
      <c r="II51" s="27" t="s">
        <v>38</v>
      </c>
    </row>
    <row r="52" spans="1:243" s="26" customFormat="1" ht="81.75" customHeight="1">
      <c r="A52" s="22">
        <v>38</v>
      </c>
      <c r="B52" s="72" t="s">
        <v>111</v>
      </c>
      <c r="C52" s="23" t="s">
        <v>162</v>
      </c>
      <c r="D52" s="28">
        <v>225</v>
      </c>
      <c r="E52" s="39" t="s">
        <v>136</v>
      </c>
      <c r="F52" s="28">
        <v>186.4</v>
      </c>
      <c r="G52" s="40"/>
      <c r="H52" s="41"/>
      <c r="I52" s="28" t="s">
        <v>39</v>
      </c>
      <c r="J52" s="31">
        <f t="shared" si="4"/>
        <v>1</v>
      </c>
      <c r="K52" s="32" t="s">
        <v>40</v>
      </c>
      <c r="L52" s="32" t="s">
        <v>4</v>
      </c>
      <c r="M52" s="63"/>
      <c r="N52" s="29"/>
      <c r="O52" s="29"/>
      <c r="P52" s="34"/>
      <c r="Q52" s="29"/>
      <c r="R52" s="29"/>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5">
        <f t="shared" si="5"/>
        <v>41940</v>
      </c>
      <c r="BB52" s="36">
        <f t="shared" si="6"/>
        <v>41940</v>
      </c>
      <c r="BC52" s="25" t="str">
        <f t="shared" si="7"/>
        <v>INR  Forty One Thousand Nine Hundred &amp; Forty  Only</v>
      </c>
      <c r="IA52" s="26">
        <v>38</v>
      </c>
      <c r="IB52" s="66" t="s">
        <v>223</v>
      </c>
      <c r="IC52" s="26" t="s">
        <v>162</v>
      </c>
      <c r="ID52" s="26">
        <v>225</v>
      </c>
      <c r="IE52" s="27" t="s">
        <v>136</v>
      </c>
      <c r="IF52" s="27" t="s">
        <v>43</v>
      </c>
      <c r="IG52" s="27" t="s">
        <v>62</v>
      </c>
      <c r="IH52" s="27">
        <v>10</v>
      </c>
      <c r="II52" s="27" t="s">
        <v>38</v>
      </c>
    </row>
    <row r="53" spans="1:243" s="26" customFormat="1" ht="24.75" customHeight="1">
      <c r="A53" s="22">
        <v>38.1</v>
      </c>
      <c r="B53" s="71" t="s">
        <v>112</v>
      </c>
      <c r="C53" s="23" t="s">
        <v>163</v>
      </c>
      <c r="D53" s="28">
        <v>97.5</v>
      </c>
      <c r="E53" s="39" t="s">
        <v>136</v>
      </c>
      <c r="F53" s="28">
        <v>247.85</v>
      </c>
      <c r="G53" s="40"/>
      <c r="H53" s="41"/>
      <c r="I53" s="28" t="s">
        <v>39</v>
      </c>
      <c r="J53" s="31">
        <f t="shared" si="4"/>
        <v>1</v>
      </c>
      <c r="K53" s="32" t="s">
        <v>40</v>
      </c>
      <c r="L53" s="32" t="s">
        <v>4</v>
      </c>
      <c r="M53" s="63"/>
      <c r="N53" s="29"/>
      <c r="O53" s="29"/>
      <c r="P53" s="34"/>
      <c r="Q53" s="29"/>
      <c r="R53" s="29"/>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5">
        <f t="shared" si="5"/>
        <v>24165.38</v>
      </c>
      <c r="BB53" s="36">
        <f t="shared" si="6"/>
        <v>24165.38</v>
      </c>
      <c r="BC53" s="25" t="str">
        <f t="shared" si="7"/>
        <v>INR  Twenty Four Thousand One Hundred &amp; Sixty Five  and Paise Thirty Eight Only</v>
      </c>
      <c r="IA53" s="26">
        <v>38.1</v>
      </c>
      <c r="IB53" s="26" t="s">
        <v>224</v>
      </c>
      <c r="IC53" s="26" t="s">
        <v>163</v>
      </c>
      <c r="ID53" s="26">
        <v>97.5</v>
      </c>
      <c r="IE53" s="27" t="s">
        <v>136</v>
      </c>
      <c r="IF53" s="27" t="s">
        <v>43</v>
      </c>
      <c r="IG53" s="27" t="s">
        <v>62</v>
      </c>
      <c r="IH53" s="27">
        <v>10</v>
      </c>
      <c r="II53" s="27" t="s">
        <v>38</v>
      </c>
    </row>
    <row r="54" spans="1:243" s="26" customFormat="1" ht="67.5" customHeight="1">
      <c r="A54" s="22">
        <v>39</v>
      </c>
      <c r="B54" s="71" t="s">
        <v>113</v>
      </c>
      <c r="C54" s="23" t="s">
        <v>164</v>
      </c>
      <c r="D54" s="28">
        <v>48</v>
      </c>
      <c r="E54" s="39" t="s">
        <v>38</v>
      </c>
      <c r="F54" s="28">
        <v>371.7</v>
      </c>
      <c r="G54" s="40"/>
      <c r="H54" s="41"/>
      <c r="I54" s="28" t="s">
        <v>39</v>
      </c>
      <c r="J54" s="31">
        <f t="shared" si="4"/>
        <v>1</v>
      </c>
      <c r="K54" s="32" t="s">
        <v>40</v>
      </c>
      <c r="L54" s="32" t="s">
        <v>4</v>
      </c>
      <c r="M54" s="63"/>
      <c r="N54" s="29"/>
      <c r="O54" s="29"/>
      <c r="P54" s="34"/>
      <c r="Q54" s="29"/>
      <c r="R54" s="29"/>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5">
        <f t="shared" si="5"/>
        <v>17841.6</v>
      </c>
      <c r="BB54" s="36">
        <f t="shared" si="6"/>
        <v>17841.6</v>
      </c>
      <c r="BC54" s="25" t="str">
        <f t="shared" si="7"/>
        <v>INR  Seventeen Thousand Eight Hundred &amp; Forty One  and Paise Sixty Only</v>
      </c>
      <c r="IA54" s="26">
        <v>39</v>
      </c>
      <c r="IB54" s="66" t="s">
        <v>225</v>
      </c>
      <c r="IC54" s="26" t="s">
        <v>164</v>
      </c>
      <c r="ID54" s="26">
        <v>48</v>
      </c>
      <c r="IE54" s="27" t="s">
        <v>38</v>
      </c>
      <c r="IF54" s="27" t="s">
        <v>43</v>
      </c>
      <c r="IG54" s="27" t="s">
        <v>62</v>
      </c>
      <c r="IH54" s="27">
        <v>10</v>
      </c>
      <c r="II54" s="27" t="s">
        <v>38</v>
      </c>
    </row>
    <row r="55" spans="1:243" s="26" customFormat="1" ht="57" customHeight="1">
      <c r="A55" s="22">
        <v>40</v>
      </c>
      <c r="B55" s="71" t="s">
        <v>114</v>
      </c>
      <c r="C55" s="23" t="s">
        <v>165</v>
      </c>
      <c r="D55" s="28">
        <v>90</v>
      </c>
      <c r="E55" s="39" t="s">
        <v>38</v>
      </c>
      <c r="F55" s="28">
        <v>545.95</v>
      </c>
      <c r="G55" s="40"/>
      <c r="H55" s="41"/>
      <c r="I55" s="28" t="s">
        <v>39</v>
      </c>
      <c r="J55" s="31">
        <f t="shared" si="4"/>
        <v>1</v>
      </c>
      <c r="K55" s="32" t="s">
        <v>40</v>
      </c>
      <c r="L55" s="32" t="s">
        <v>4</v>
      </c>
      <c r="M55" s="63"/>
      <c r="N55" s="29"/>
      <c r="O55" s="29"/>
      <c r="P55" s="34"/>
      <c r="Q55" s="29"/>
      <c r="R55" s="29"/>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5">
        <f t="shared" si="5"/>
        <v>49135.5</v>
      </c>
      <c r="BB55" s="36">
        <f t="shared" si="6"/>
        <v>49135.5</v>
      </c>
      <c r="BC55" s="25" t="str">
        <f t="shared" si="7"/>
        <v>INR  Forty Nine Thousand One Hundred &amp; Thirty Five  and Paise Fifty Only</v>
      </c>
      <c r="IA55" s="26">
        <v>40</v>
      </c>
      <c r="IB55" s="66" t="s">
        <v>226</v>
      </c>
      <c r="IC55" s="26" t="s">
        <v>165</v>
      </c>
      <c r="ID55" s="26">
        <v>90</v>
      </c>
      <c r="IE55" s="27" t="s">
        <v>38</v>
      </c>
      <c r="IF55" s="27" t="s">
        <v>43</v>
      </c>
      <c r="IG55" s="27" t="s">
        <v>62</v>
      </c>
      <c r="IH55" s="27">
        <v>10</v>
      </c>
      <c r="II55" s="27" t="s">
        <v>38</v>
      </c>
    </row>
    <row r="56" spans="1:243" s="26" customFormat="1" ht="51" customHeight="1">
      <c r="A56" s="22">
        <v>41</v>
      </c>
      <c r="B56" s="70" t="s">
        <v>115</v>
      </c>
      <c r="C56" s="23" t="s">
        <v>166</v>
      </c>
      <c r="D56" s="28">
        <v>30</v>
      </c>
      <c r="E56" s="39" t="s">
        <v>137</v>
      </c>
      <c r="F56" s="28">
        <v>100.7</v>
      </c>
      <c r="G56" s="40"/>
      <c r="H56" s="41"/>
      <c r="I56" s="28" t="s">
        <v>39</v>
      </c>
      <c r="J56" s="31">
        <f aca="true" t="shared" si="8" ref="J56:J73">IF(I56="Less(-)",-1,1)</f>
        <v>1</v>
      </c>
      <c r="K56" s="32" t="s">
        <v>40</v>
      </c>
      <c r="L56" s="32" t="s">
        <v>4</v>
      </c>
      <c r="M56" s="63"/>
      <c r="N56" s="29"/>
      <c r="O56" s="29"/>
      <c r="P56" s="34"/>
      <c r="Q56" s="29"/>
      <c r="R56" s="29"/>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5">
        <f aca="true" t="shared" si="9" ref="BA56:BA73">total_amount_ba($B$2,$D$2,D56,F56,J56,K56,M56)</f>
        <v>3021</v>
      </c>
      <c r="BB56" s="36">
        <f aca="true" t="shared" si="10" ref="BB56:BB73">BA56+SUM(N56:AZ56)</f>
        <v>3021</v>
      </c>
      <c r="BC56" s="25" t="str">
        <f aca="true" t="shared" si="11" ref="BC56:BC73">SpellNumber(L56,BB56)</f>
        <v>INR  Three Thousand  &amp;Twenty One  Only</v>
      </c>
      <c r="IA56" s="26">
        <v>41</v>
      </c>
      <c r="IB56" s="26" t="s">
        <v>227</v>
      </c>
      <c r="IC56" s="26" t="s">
        <v>166</v>
      </c>
      <c r="ID56" s="26">
        <v>30</v>
      </c>
      <c r="IE56" s="27" t="s">
        <v>137</v>
      </c>
      <c r="IF56" s="27" t="s">
        <v>43</v>
      </c>
      <c r="IG56" s="27" t="s">
        <v>62</v>
      </c>
      <c r="IH56" s="27">
        <v>10</v>
      </c>
      <c r="II56" s="27" t="s">
        <v>38</v>
      </c>
    </row>
    <row r="57" spans="1:243" s="26" customFormat="1" ht="82.5" customHeight="1">
      <c r="A57" s="22">
        <v>42</v>
      </c>
      <c r="B57" s="71" t="s">
        <v>116</v>
      </c>
      <c r="C57" s="23" t="s">
        <v>167</v>
      </c>
      <c r="D57" s="28">
        <v>10</v>
      </c>
      <c r="E57" s="39" t="s">
        <v>38</v>
      </c>
      <c r="F57" s="28">
        <v>394.15</v>
      </c>
      <c r="G57" s="40"/>
      <c r="H57" s="41"/>
      <c r="I57" s="28" t="s">
        <v>39</v>
      </c>
      <c r="J57" s="31">
        <f t="shared" si="8"/>
        <v>1</v>
      </c>
      <c r="K57" s="32" t="s">
        <v>40</v>
      </c>
      <c r="L57" s="32" t="s">
        <v>4</v>
      </c>
      <c r="M57" s="63"/>
      <c r="N57" s="29"/>
      <c r="O57" s="29"/>
      <c r="P57" s="34"/>
      <c r="Q57" s="29"/>
      <c r="R57" s="29"/>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5">
        <f t="shared" si="9"/>
        <v>3941.5</v>
      </c>
      <c r="BB57" s="36">
        <f t="shared" si="10"/>
        <v>3941.5</v>
      </c>
      <c r="BC57" s="25" t="str">
        <f t="shared" si="11"/>
        <v>INR  Three Thousand Nine Hundred &amp; Forty One  and Paise Fifty Only</v>
      </c>
      <c r="IA57" s="26">
        <v>42</v>
      </c>
      <c r="IB57" s="66" t="s">
        <v>228</v>
      </c>
      <c r="IC57" s="26" t="s">
        <v>167</v>
      </c>
      <c r="ID57" s="26">
        <v>10</v>
      </c>
      <c r="IE57" s="27" t="s">
        <v>38</v>
      </c>
      <c r="IF57" s="27" t="s">
        <v>43</v>
      </c>
      <c r="IG57" s="27" t="s">
        <v>62</v>
      </c>
      <c r="IH57" s="27">
        <v>10</v>
      </c>
      <c r="II57" s="27" t="s">
        <v>38</v>
      </c>
    </row>
    <row r="58" spans="1:243" s="26" customFormat="1" ht="84" customHeight="1">
      <c r="A58" s="22">
        <v>43</v>
      </c>
      <c r="B58" s="71" t="s">
        <v>117</v>
      </c>
      <c r="C58" s="23" t="s">
        <v>168</v>
      </c>
      <c r="D58" s="28">
        <v>98.8</v>
      </c>
      <c r="E58" s="39" t="s">
        <v>136</v>
      </c>
      <c r="F58" s="28">
        <v>15.5</v>
      </c>
      <c r="G58" s="40"/>
      <c r="H58" s="41"/>
      <c r="I58" s="28" t="s">
        <v>39</v>
      </c>
      <c r="J58" s="31">
        <f t="shared" si="8"/>
        <v>1</v>
      </c>
      <c r="K58" s="32" t="s">
        <v>40</v>
      </c>
      <c r="L58" s="32" t="s">
        <v>4</v>
      </c>
      <c r="M58" s="63"/>
      <c r="N58" s="29"/>
      <c r="O58" s="29"/>
      <c r="P58" s="34"/>
      <c r="Q58" s="29"/>
      <c r="R58" s="29"/>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5">
        <f t="shared" si="9"/>
        <v>1531.4</v>
      </c>
      <c r="BB58" s="36">
        <f t="shared" si="10"/>
        <v>1531.4</v>
      </c>
      <c r="BC58" s="25" t="str">
        <f t="shared" si="11"/>
        <v>INR  One Thousand Five Hundred &amp; Thirty One  and Paise Forty Only</v>
      </c>
      <c r="IA58" s="26">
        <v>43</v>
      </c>
      <c r="IB58" s="66" t="s">
        <v>229</v>
      </c>
      <c r="IC58" s="26" t="s">
        <v>168</v>
      </c>
      <c r="ID58" s="26">
        <v>98.8</v>
      </c>
      <c r="IE58" s="27" t="s">
        <v>136</v>
      </c>
      <c r="IF58" s="27" t="s">
        <v>43</v>
      </c>
      <c r="IG58" s="27" t="s">
        <v>62</v>
      </c>
      <c r="IH58" s="27">
        <v>10</v>
      </c>
      <c r="II58" s="27" t="s">
        <v>38</v>
      </c>
    </row>
    <row r="59" spans="1:243" s="26" customFormat="1" ht="144" customHeight="1">
      <c r="A59" s="22">
        <v>44</v>
      </c>
      <c r="B59" s="71" t="s">
        <v>118</v>
      </c>
      <c r="C59" s="23" t="s">
        <v>169</v>
      </c>
      <c r="D59" s="28">
        <v>12</v>
      </c>
      <c r="E59" s="39" t="s">
        <v>70</v>
      </c>
      <c r="F59" s="28">
        <v>2831.95</v>
      </c>
      <c r="G59" s="40"/>
      <c r="H59" s="41"/>
      <c r="I59" s="28" t="s">
        <v>39</v>
      </c>
      <c r="J59" s="31">
        <f t="shared" si="8"/>
        <v>1</v>
      </c>
      <c r="K59" s="32" t="s">
        <v>40</v>
      </c>
      <c r="L59" s="32" t="s">
        <v>4</v>
      </c>
      <c r="M59" s="63"/>
      <c r="N59" s="29"/>
      <c r="O59" s="29"/>
      <c r="P59" s="34"/>
      <c r="Q59" s="29"/>
      <c r="R59" s="29"/>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5">
        <f t="shared" si="9"/>
        <v>33983.4</v>
      </c>
      <c r="BB59" s="36">
        <f t="shared" si="10"/>
        <v>33983.4</v>
      </c>
      <c r="BC59" s="25" t="str">
        <f t="shared" si="11"/>
        <v>INR  Thirty Three Thousand Nine Hundred &amp; Eighty Three  and Paise Forty Only</v>
      </c>
      <c r="IA59" s="26">
        <v>44</v>
      </c>
      <c r="IB59" s="66" t="s">
        <v>230</v>
      </c>
      <c r="IC59" s="26" t="s">
        <v>169</v>
      </c>
      <c r="ID59" s="26">
        <v>12</v>
      </c>
      <c r="IE59" s="27" t="s">
        <v>70</v>
      </c>
      <c r="IF59" s="27" t="s">
        <v>43</v>
      </c>
      <c r="IG59" s="27" t="s">
        <v>62</v>
      </c>
      <c r="IH59" s="27">
        <v>10</v>
      </c>
      <c r="II59" s="27" t="s">
        <v>38</v>
      </c>
    </row>
    <row r="60" spans="1:243" s="26" customFormat="1" ht="99.75" customHeight="1">
      <c r="A60" s="22">
        <v>45</v>
      </c>
      <c r="B60" s="75" t="s">
        <v>119</v>
      </c>
      <c r="C60" s="23" t="s">
        <v>170</v>
      </c>
      <c r="D60" s="28">
        <v>1386</v>
      </c>
      <c r="E60" s="39" t="s">
        <v>135</v>
      </c>
      <c r="F60" s="28">
        <v>85.95</v>
      </c>
      <c r="G60" s="40"/>
      <c r="H60" s="41"/>
      <c r="I60" s="28" t="s">
        <v>39</v>
      </c>
      <c r="J60" s="31">
        <f t="shared" si="8"/>
        <v>1</v>
      </c>
      <c r="K60" s="32" t="s">
        <v>40</v>
      </c>
      <c r="L60" s="32" t="s">
        <v>4</v>
      </c>
      <c r="M60" s="63"/>
      <c r="N60" s="29"/>
      <c r="O60" s="29"/>
      <c r="P60" s="34"/>
      <c r="Q60" s="29"/>
      <c r="R60" s="29"/>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5">
        <f t="shared" si="9"/>
        <v>119126.7</v>
      </c>
      <c r="BB60" s="36">
        <f t="shared" si="10"/>
        <v>119126.7</v>
      </c>
      <c r="BC60" s="25" t="str">
        <f t="shared" si="11"/>
        <v>INR  One Lakh Nineteen Thousand One Hundred &amp; Twenty Six  and Paise Seventy Only</v>
      </c>
      <c r="IA60" s="26">
        <v>45</v>
      </c>
      <c r="IB60" s="66" t="s">
        <v>231</v>
      </c>
      <c r="IC60" s="26" t="s">
        <v>170</v>
      </c>
      <c r="ID60" s="26">
        <v>1386</v>
      </c>
      <c r="IE60" s="27" t="s">
        <v>135</v>
      </c>
      <c r="IF60" s="27" t="s">
        <v>43</v>
      </c>
      <c r="IG60" s="27" t="s">
        <v>62</v>
      </c>
      <c r="IH60" s="27">
        <v>10</v>
      </c>
      <c r="II60" s="27" t="s">
        <v>38</v>
      </c>
    </row>
    <row r="61" spans="1:243" s="26" customFormat="1" ht="119.25" customHeight="1">
      <c r="A61" s="22">
        <v>46</v>
      </c>
      <c r="B61" s="75" t="s">
        <v>120</v>
      </c>
      <c r="C61" s="23" t="s">
        <v>171</v>
      </c>
      <c r="D61" s="28">
        <v>147</v>
      </c>
      <c r="E61" s="39" t="s">
        <v>70</v>
      </c>
      <c r="F61" s="28">
        <v>2372.8</v>
      </c>
      <c r="G61" s="40"/>
      <c r="H61" s="41"/>
      <c r="I61" s="28" t="s">
        <v>39</v>
      </c>
      <c r="J61" s="31">
        <f t="shared" si="8"/>
        <v>1</v>
      </c>
      <c r="K61" s="32" t="s">
        <v>40</v>
      </c>
      <c r="L61" s="32" t="s">
        <v>4</v>
      </c>
      <c r="M61" s="63"/>
      <c r="N61" s="29"/>
      <c r="O61" s="29"/>
      <c r="P61" s="34"/>
      <c r="Q61" s="29"/>
      <c r="R61" s="29"/>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5">
        <f t="shared" si="9"/>
        <v>348801.6</v>
      </c>
      <c r="BB61" s="36">
        <f t="shared" si="10"/>
        <v>348801.6</v>
      </c>
      <c r="BC61" s="25" t="str">
        <f t="shared" si="11"/>
        <v>INR  Three Lakh Forty Eight Thousand Eight Hundred &amp; One  and Paise Sixty Only</v>
      </c>
      <c r="IA61" s="26">
        <v>46</v>
      </c>
      <c r="IB61" s="66" t="s">
        <v>232</v>
      </c>
      <c r="IC61" s="26" t="s">
        <v>171</v>
      </c>
      <c r="ID61" s="26">
        <v>147</v>
      </c>
      <c r="IE61" s="27" t="s">
        <v>70</v>
      </c>
      <c r="IF61" s="27" t="s">
        <v>43</v>
      </c>
      <c r="IG61" s="27" t="s">
        <v>62</v>
      </c>
      <c r="IH61" s="27">
        <v>10</v>
      </c>
      <c r="II61" s="27" t="s">
        <v>38</v>
      </c>
    </row>
    <row r="62" spans="1:243" s="26" customFormat="1" ht="83.25" customHeight="1">
      <c r="A62" s="22">
        <v>47</v>
      </c>
      <c r="B62" s="75" t="s">
        <v>121</v>
      </c>
      <c r="C62" s="23" t="s">
        <v>172</v>
      </c>
      <c r="D62" s="28">
        <v>84</v>
      </c>
      <c r="E62" s="39" t="s">
        <v>70</v>
      </c>
      <c r="F62" s="28">
        <v>112.3</v>
      </c>
      <c r="G62" s="40"/>
      <c r="H62" s="41"/>
      <c r="I62" s="28" t="s">
        <v>39</v>
      </c>
      <c r="J62" s="31">
        <f t="shared" si="8"/>
        <v>1</v>
      </c>
      <c r="K62" s="32" t="s">
        <v>40</v>
      </c>
      <c r="L62" s="32" t="s">
        <v>4</v>
      </c>
      <c r="M62" s="63"/>
      <c r="N62" s="29"/>
      <c r="O62" s="29"/>
      <c r="P62" s="34"/>
      <c r="Q62" s="29"/>
      <c r="R62" s="29"/>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5">
        <f t="shared" si="9"/>
        <v>9433.2</v>
      </c>
      <c r="BB62" s="36">
        <f t="shared" si="10"/>
        <v>9433.2</v>
      </c>
      <c r="BC62" s="25" t="str">
        <f t="shared" si="11"/>
        <v>INR  Nine Thousand Four Hundred &amp; Thirty Three  and Paise Twenty Only</v>
      </c>
      <c r="IA62" s="26">
        <v>47</v>
      </c>
      <c r="IB62" s="66" t="s">
        <v>233</v>
      </c>
      <c r="IC62" s="26" t="s">
        <v>172</v>
      </c>
      <c r="ID62" s="26">
        <v>84</v>
      </c>
      <c r="IE62" s="27" t="s">
        <v>70</v>
      </c>
      <c r="IF62" s="27" t="s">
        <v>43</v>
      </c>
      <c r="IG62" s="27" t="s">
        <v>62</v>
      </c>
      <c r="IH62" s="27">
        <v>10</v>
      </c>
      <c r="II62" s="27" t="s">
        <v>38</v>
      </c>
    </row>
    <row r="63" spans="1:243" s="26" customFormat="1" ht="210" customHeight="1">
      <c r="A63" s="22">
        <v>48</v>
      </c>
      <c r="B63" s="75" t="s">
        <v>122</v>
      </c>
      <c r="C63" s="23" t="s">
        <v>173</v>
      </c>
      <c r="D63" s="28">
        <v>118</v>
      </c>
      <c r="E63" s="39" t="s">
        <v>135</v>
      </c>
      <c r="F63" s="28">
        <v>355.2</v>
      </c>
      <c r="G63" s="40"/>
      <c r="H63" s="41"/>
      <c r="I63" s="28" t="s">
        <v>39</v>
      </c>
      <c r="J63" s="31">
        <f t="shared" si="8"/>
        <v>1</v>
      </c>
      <c r="K63" s="32" t="s">
        <v>40</v>
      </c>
      <c r="L63" s="32" t="s">
        <v>4</v>
      </c>
      <c r="M63" s="63"/>
      <c r="N63" s="29"/>
      <c r="O63" s="29"/>
      <c r="P63" s="34"/>
      <c r="Q63" s="29"/>
      <c r="R63" s="29"/>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5">
        <f t="shared" si="9"/>
        <v>41913.6</v>
      </c>
      <c r="BB63" s="36">
        <f t="shared" si="10"/>
        <v>41913.6</v>
      </c>
      <c r="BC63" s="25" t="str">
        <f t="shared" si="11"/>
        <v>INR  Forty One Thousand Nine Hundred &amp; Thirteen  and Paise Sixty Only</v>
      </c>
      <c r="IA63" s="26">
        <v>48</v>
      </c>
      <c r="IB63" s="66" t="s">
        <v>234</v>
      </c>
      <c r="IC63" s="26" t="s">
        <v>173</v>
      </c>
      <c r="ID63" s="26">
        <v>118</v>
      </c>
      <c r="IE63" s="27" t="s">
        <v>135</v>
      </c>
      <c r="IF63" s="27" t="s">
        <v>43</v>
      </c>
      <c r="IG63" s="27" t="s">
        <v>62</v>
      </c>
      <c r="IH63" s="27">
        <v>10</v>
      </c>
      <c r="II63" s="27" t="s">
        <v>38</v>
      </c>
    </row>
    <row r="64" spans="1:243" s="26" customFormat="1" ht="85.5" customHeight="1">
      <c r="A64" s="22">
        <v>49</v>
      </c>
      <c r="B64" s="75" t="s">
        <v>123</v>
      </c>
      <c r="C64" s="23" t="s">
        <v>174</v>
      </c>
      <c r="D64" s="28">
        <v>63</v>
      </c>
      <c r="E64" s="39" t="s">
        <v>38</v>
      </c>
      <c r="F64" s="28">
        <v>51.1</v>
      </c>
      <c r="G64" s="40"/>
      <c r="H64" s="41"/>
      <c r="I64" s="28" t="s">
        <v>39</v>
      </c>
      <c r="J64" s="31">
        <f t="shared" si="8"/>
        <v>1</v>
      </c>
      <c r="K64" s="32" t="s">
        <v>40</v>
      </c>
      <c r="L64" s="32" t="s">
        <v>4</v>
      </c>
      <c r="M64" s="63"/>
      <c r="N64" s="29"/>
      <c r="O64" s="29"/>
      <c r="P64" s="34"/>
      <c r="Q64" s="29"/>
      <c r="R64" s="29"/>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5">
        <f t="shared" si="9"/>
        <v>3219.3</v>
      </c>
      <c r="BB64" s="36">
        <f t="shared" si="10"/>
        <v>3219.3</v>
      </c>
      <c r="BC64" s="25" t="str">
        <f t="shared" si="11"/>
        <v>INR  Three Thousand Two Hundred &amp; Nineteen  and Paise Thirty Only</v>
      </c>
      <c r="IA64" s="26">
        <v>49</v>
      </c>
      <c r="IB64" s="66" t="s">
        <v>235</v>
      </c>
      <c r="IC64" s="26" t="s">
        <v>174</v>
      </c>
      <c r="ID64" s="26">
        <v>63</v>
      </c>
      <c r="IE64" s="27" t="s">
        <v>38</v>
      </c>
      <c r="IF64" s="27" t="s">
        <v>43</v>
      </c>
      <c r="IG64" s="27" t="s">
        <v>62</v>
      </c>
      <c r="IH64" s="27">
        <v>10</v>
      </c>
      <c r="II64" s="27" t="s">
        <v>38</v>
      </c>
    </row>
    <row r="65" spans="1:243" s="26" customFormat="1" ht="85.5" customHeight="1">
      <c r="A65" s="22">
        <v>50</v>
      </c>
      <c r="B65" s="75" t="s">
        <v>124</v>
      </c>
      <c r="C65" s="23" t="s">
        <v>175</v>
      </c>
      <c r="D65" s="28">
        <v>70</v>
      </c>
      <c r="E65" s="39" t="s">
        <v>38</v>
      </c>
      <c r="F65" s="28">
        <v>88.1</v>
      </c>
      <c r="G65" s="40"/>
      <c r="H65" s="41"/>
      <c r="I65" s="28" t="s">
        <v>39</v>
      </c>
      <c r="J65" s="31">
        <f t="shared" si="8"/>
        <v>1</v>
      </c>
      <c r="K65" s="32" t="s">
        <v>40</v>
      </c>
      <c r="L65" s="32" t="s">
        <v>4</v>
      </c>
      <c r="M65" s="63"/>
      <c r="N65" s="29"/>
      <c r="O65" s="29"/>
      <c r="P65" s="34"/>
      <c r="Q65" s="29"/>
      <c r="R65" s="29"/>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5">
        <f t="shared" si="9"/>
        <v>6167</v>
      </c>
      <c r="BB65" s="36">
        <f t="shared" si="10"/>
        <v>6167</v>
      </c>
      <c r="BC65" s="25" t="str">
        <f t="shared" si="11"/>
        <v>INR  Six Thousand One Hundred &amp; Sixty Seven  Only</v>
      </c>
      <c r="IA65" s="26">
        <v>50</v>
      </c>
      <c r="IB65" s="66" t="s">
        <v>236</v>
      </c>
      <c r="IC65" s="26" t="s">
        <v>175</v>
      </c>
      <c r="ID65" s="26">
        <v>70</v>
      </c>
      <c r="IE65" s="27" t="s">
        <v>38</v>
      </c>
      <c r="IF65" s="27" t="s">
        <v>43</v>
      </c>
      <c r="IG65" s="27" t="s">
        <v>62</v>
      </c>
      <c r="IH65" s="27">
        <v>10</v>
      </c>
      <c r="II65" s="27" t="s">
        <v>38</v>
      </c>
    </row>
    <row r="66" spans="1:243" s="26" customFormat="1" ht="84.75" customHeight="1">
      <c r="A66" s="22">
        <v>51</v>
      </c>
      <c r="B66" s="75" t="s">
        <v>125</v>
      </c>
      <c r="C66" s="23" t="s">
        <v>176</v>
      </c>
      <c r="D66" s="28">
        <v>71</v>
      </c>
      <c r="E66" s="39" t="s">
        <v>38</v>
      </c>
      <c r="F66" s="28">
        <v>189.2</v>
      </c>
      <c r="G66" s="40"/>
      <c r="H66" s="41"/>
      <c r="I66" s="28" t="s">
        <v>39</v>
      </c>
      <c r="J66" s="31">
        <f t="shared" si="8"/>
        <v>1</v>
      </c>
      <c r="K66" s="32" t="s">
        <v>40</v>
      </c>
      <c r="L66" s="32" t="s">
        <v>4</v>
      </c>
      <c r="M66" s="63"/>
      <c r="N66" s="29"/>
      <c r="O66" s="29"/>
      <c r="P66" s="34"/>
      <c r="Q66" s="29"/>
      <c r="R66" s="29"/>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5">
        <f t="shared" si="9"/>
        <v>13433.2</v>
      </c>
      <c r="BB66" s="36">
        <f t="shared" si="10"/>
        <v>13433.2</v>
      </c>
      <c r="BC66" s="25" t="str">
        <f t="shared" si="11"/>
        <v>INR  Thirteen Thousand Four Hundred &amp; Thirty Three  and Paise Twenty Only</v>
      </c>
      <c r="IA66" s="26">
        <v>51</v>
      </c>
      <c r="IB66" s="66" t="s">
        <v>237</v>
      </c>
      <c r="IC66" s="26" t="s">
        <v>176</v>
      </c>
      <c r="ID66" s="26">
        <v>71</v>
      </c>
      <c r="IE66" s="27" t="s">
        <v>38</v>
      </c>
      <c r="IF66" s="27" t="s">
        <v>43</v>
      </c>
      <c r="IG66" s="27" t="s">
        <v>62</v>
      </c>
      <c r="IH66" s="27">
        <v>10</v>
      </c>
      <c r="II66" s="27" t="s">
        <v>38</v>
      </c>
    </row>
    <row r="67" spans="1:243" s="26" customFormat="1" ht="75" customHeight="1">
      <c r="A67" s="22">
        <v>52</v>
      </c>
      <c r="B67" s="75" t="s">
        <v>126</v>
      </c>
      <c r="C67" s="23" t="s">
        <v>177</v>
      </c>
      <c r="D67" s="28">
        <v>408</v>
      </c>
      <c r="E67" s="39" t="s">
        <v>70</v>
      </c>
      <c r="F67" s="28">
        <v>78.4</v>
      </c>
      <c r="G67" s="40"/>
      <c r="H67" s="41"/>
      <c r="I67" s="28" t="s">
        <v>39</v>
      </c>
      <c r="J67" s="31">
        <f t="shared" si="8"/>
        <v>1</v>
      </c>
      <c r="K67" s="32" t="s">
        <v>40</v>
      </c>
      <c r="L67" s="32" t="s">
        <v>4</v>
      </c>
      <c r="M67" s="63"/>
      <c r="N67" s="29"/>
      <c r="O67" s="29"/>
      <c r="P67" s="34"/>
      <c r="Q67" s="29"/>
      <c r="R67" s="29"/>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5">
        <f t="shared" si="9"/>
        <v>31987.2</v>
      </c>
      <c r="BB67" s="36">
        <f t="shared" si="10"/>
        <v>31987.2</v>
      </c>
      <c r="BC67" s="25" t="str">
        <f t="shared" si="11"/>
        <v>INR  Thirty One Thousand Nine Hundred &amp; Eighty Seven  and Paise Twenty Only</v>
      </c>
      <c r="IA67" s="26">
        <v>52</v>
      </c>
      <c r="IB67" s="66" t="s">
        <v>238</v>
      </c>
      <c r="IC67" s="26" t="s">
        <v>177</v>
      </c>
      <c r="ID67" s="26">
        <v>408</v>
      </c>
      <c r="IE67" s="27" t="s">
        <v>70</v>
      </c>
      <c r="IF67" s="27" t="s">
        <v>43</v>
      </c>
      <c r="IG67" s="27" t="s">
        <v>62</v>
      </c>
      <c r="IH67" s="27">
        <v>10</v>
      </c>
      <c r="II67" s="27" t="s">
        <v>38</v>
      </c>
    </row>
    <row r="68" spans="1:243" s="26" customFormat="1" ht="174.75" customHeight="1">
      <c r="A68" s="22">
        <v>53</v>
      </c>
      <c r="B68" s="71" t="s">
        <v>127</v>
      </c>
      <c r="C68" s="23" t="s">
        <v>178</v>
      </c>
      <c r="D68" s="28">
        <v>7</v>
      </c>
      <c r="E68" s="39" t="s">
        <v>70</v>
      </c>
      <c r="F68" s="28">
        <v>3113.3</v>
      </c>
      <c r="G68" s="40"/>
      <c r="H68" s="41"/>
      <c r="I68" s="28" t="s">
        <v>39</v>
      </c>
      <c r="J68" s="31">
        <f t="shared" si="8"/>
        <v>1</v>
      </c>
      <c r="K68" s="32" t="s">
        <v>40</v>
      </c>
      <c r="L68" s="32" t="s">
        <v>4</v>
      </c>
      <c r="M68" s="63"/>
      <c r="N68" s="29"/>
      <c r="O68" s="29"/>
      <c r="P68" s="34"/>
      <c r="Q68" s="29"/>
      <c r="R68" s="29"/>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5">
        <f t="shared" si="9"/>
        <v>21793.1</v>
      </c>
      <c r="BB68" s="36">
        <f t="shared" si="10"/>
        <v>21793.1</v>
      </c>
      <c r="BC68" s="25" t="str">
        <f t="shared" si="11"/>
        <v>INR  Twenty One Thousand Seven Hundred &amp; Ninety Three  and Paise Ten Only</v>
      </c>
      <c r="IA68" s="26">
        <v>53</v>
      </c>
      <c r="IB68" s="66" t="s">
        <v>239</v>
      </c>
      <c r="IC68" s="26" t="s">
        <v>178</v>
      </c>
      <c r="ID68" s="26">
        <v>7</v>
      </c>
      <c r="IE68" s="27" t="s">
        <v>70</v>
      </c>
      <c r="IF68" s="27" t="s">
        <v>43</v>
      </c>
      <c r="IG68" s="27" t="s">
        <v>62</v>
      </c>
      <c r="IH68" s="27">
        <v>10</v>
      </c>
      <c r="II68" s="27" t="s">
        <v>38</v>
      </c>
    </row>
    <row r="69" spans="1:243" s="26" customFormat="1" ht="144" customHeight="1">
      <c r="A69" s="22">
        <v>54</v>
      </c>
      <c r="B69" s="70" t="s">
        <v>128</v>
      </c>
      <c r="C69" s="23" t="s">
        <v>179</v>
      </c>
      <c r="D69" s="28">
        <v>644</v>
      </c>
      <c r="E69" s="39" t="s">
        <v>70</v>
      </c>
      <c r="F69" s="28">
        <v>744.8</v>
      </c>
      <c r="G69" s="40"/>
      <c r="H69" s="41"/>
      <c r="I69" s="28" t="s">
        <v>39</v>
      </c>
      <c r="J69" s="31">
        <f t="shared" si="8"/>
        <v>1</v>
      </c>
      <c r="K69" s="32" t="s">
        <v>40</v>
      </c>
      <c r="L69" s="32" t="s">
        <v>4</v>
      </c>
      <c r="M69" s="63"/>
      <c r="N69" s="29"/>
      <c r="O69" s="29"/>
      <c r="P69" s="34"/>
      <c r="Q69" s="29"/>
      <c r="R69" s="29"/>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5">
        <f t="shared" si="9"/>
        <v>479651.2</v>
      </c>
      <c r="BB69" s="36">
        <f t="shared" si="10"/>
        <v>479651.2</v>
      </c>
      <c r="BC69" s="25" t="str">
        <f t="shared" si="11"/>
        <v>INR  Four Lakh Seventy Nine Thousand Six Hundred &amp; Fifty One  and Paise Twenty Only</v>
      </c>
      <c r="IA69" s="26">
        <v>54</v>
      </c>
      <c r="IB69" s="26" t="s">
        <v>240</v>
      </c>
      <c r="IC69" s="26" t="s">
        <v>179</v>
      </c>
      <c r="ID69" s="26">
        <v>644</v>
      </c>
      <c r="IE69" s="27" t="s">
        <v>70</v>
      </c>
      <c r="IF69" s="27" t="s">
        <v>43</v>
      </c>
      <c r="IG69" s="27" t="s">
        <v>62</v>
      </c>
      <c r="IH69" s="27">
        <v>10</v>
      </c>
      <c r="II69" s="27" t="s">
        <v>38</v>
      </c>
    </row>
    <row r="70" spans="1:243" s="26" customFormat="1" ht="117.75" customHeight="1">
      <c r="A70" s="22">
        <v>55</v>
      </c>
      <c r="B70" s="70" t="s">
        <v>129</v>
      </c>
      <c r="C70" s="23" t="s">
        <v>180</v>
      </c>
      <c r="D70" s="28">
        <v>478</v>
      </c>
      <c r="E70" s="39" t="s">
        <v>70</v>
      </c>
      <c r="F70" s="28">
        <v>688.35</v>
      </c>
      <c r="G70" s="40"/>
      <c r="H70" s="41"/>
      <c r="I70" s="28" t="s">
        <v>39</v>
      </c>
      <c r="J70" s="31">
        <f t="shared" si="8"/>
        <v>1</v>
      </c>
      <c r="K70" s="32" t="s">
        <v>40</v>
      </c>
      <c r="L70" s="32" t="s">
        <v>4</v>
      </c>
      <c r="M70" s="63"/>
      <c r="N70" s="29"/>
      <c r="O70" s="29"/>
      <c r="P70" s="34"/>
      <c r="Q70" s="29"/>
      <c r="R70" s="29"/>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5">
        <f t="shared" si="9"/>
        <v>329031.3</v>
      </c>
      <c r="BB70" s="36">
        <f t="shared" si="10"/>
        <v>329031.3</v>
      </c>
      <c r="BC70" s="25" t="str">
        <f t="shared" si="11"/>
        <v>INR  Three Lakh Twenty Nine Thousand  &amp;Thirty One  and Paise Thirty Only</v>
      </c>
      <c r="IA70" s="26">
        <v>55</v>
      </c>
      <c r="IB70" s="26" t="s">
        <v>241</v>
      </c>
      <c r="IC70" s="26" t="s">
        <v>180</v>
      </c>
      <c r="ID70" s="26">
        <v>478</v>
      </c>
      <c r="IE70" s="27" t="s">
        <v>70</v>
      </c>
      <c r="IF70" s="27" t="s">
        <v>43</v>
      </c>
      <c r="IG70" s="27" t="s">
        <v>62</v>
      </c>
      <c r="IH70" s="27">
        <v>10</v>
      </c>
      <c r="II70" s="27" t="s">
        <v>38</v>
      </c>
    </row>
    <row r="71" spans="1:243" s="26" customFormat="1" ht="84.75" customHeight="1">
      <c r="A71" s="22">
        <v>56</v>
      </c>
      <c r="B71" s="75" t="s">
        <v>130</v>
      </c>
      <c r="C71" s="23" t="s">
        <v>181</v>
      </c>
      <c r="D71" s="28">
        <v>3</v>
      </c>
      <c r="E71" s="39" t="s">
        <v>70</v>
      </c>
      <c r="F71" s="28">
        <v>1343.55</v>
      </c>
      <c r="G71" s="40"/>
      <c r="H71" s="41"/>
      <c r="I71" s="28" t="s">
        <v>39</v>
      </c>
      <c r="J71" s="31">
        <f t="shared" si="8"/>
        <v>1</v>
      </c>
      <c r="K71" s="32" t="s">
        <v>40</v>
      </c>
      <c r="L71" s="32" t="s">
        <v>4</v>
      </c>
      <c r="M71" s="63"/>
      <c r="N71" s="29"/>
      <c r="O71" s="29"/>
      <c r="P71" s="34"/>
      <c r="Q71" s="29"/>
      <c r="R71" s="29"/>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5">
        <f t="shared" si="9"/>
        <v>4030.65</v>
      </c>
      <c r="BB71" s="36">
        <f t="shared" si="10"/>
        <v>4030.65</v>
      </c>
      <c r="BC71" s="25" t="str">
        <f t="shared" si="11"/>
        <v>INR  Four Thousand  &amp;Thirty  and Paise Sixty Five Only</v>
      </c>
      <c r="IA71" s="26">
        <v>56</v>
      </c>
      <c r="IB71" s="66" t="s">
        <v>242</v>
      </c>
      <c r="IC71" s="26" t="s">
        <v>181</v>
      </c>
      <c r="ID71" s="26">
        <v>3</v>
      </c>
      <c r="IE71" s="27" t="s">
        <v>70</v>
      </c>
      <c r="IF71" s="27" t="s">
        <v>43</v>
      </c>
      <c r="IG71" s="27" t="s">
        <v>62</v>
      </c>
      <c r="IH71" s="27">
        <v>10</v>
      </c>
      <c r="II71" s="27" t="s">
        <v>38</v>
      </c>
    </row>
    <row r="72" spans="1:243" s="26" customFormat="1" ht="299.25" customHeight="1">
      <c r="A72" s="22">
        <v>57</v>
      </c>
      <c r="B72" s="75" t="s">
        <v>131</v>
      </c>
      <c r="C72" s="23" t="s">
        <v>182</v>
      </c>
      <c r="D72" s="28">
        <v>1</v>
      </c>
      <c r="E72" s="39" t="s">
        <v>38</v>
      </c>
      <c r="F72" s="28">
        <v>8634.1</v>
      </c>
      <c r="G72" s="40"/>
      <c r="H72" s="41"/>
      <c r="I72" s="28" t="s">
        <v>39</v>
      </c>
      <c r="J72" s="31">
        <f t="shared" si="8"/>
        <v>1</v>
      </c>
      <c r="K72" s="32" t="s">
        <v>40</v>
      </c>
      <c r="L72" s="32" t="s">
        <v>4</v>
      </c>
      <c r="M72" s="63"/>
      <c r="N72" s="29"/>
      <c r="O72" s="29"/>
      <c r="P72" s="34"/>
      <c r="Q72" s="29"/>
      <c r="R72" s="29"/>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5">
        <f t="shared" si="9"/>
        <v>8634.1</v>
      </c>
      <c r="BB72" s="36">
        <f t="shared" si="10"/>
        <v>8634.1</v>
      </c>
      <c r="BC72" s="25" t="str">
        <f t="shared" si="11"/>
        <v>INR  Eight Thousand Six Hundred &amp; Thirty Four  and Paise Ten Only</v>
      </c>
      <c r="IA72" s="26">
        <v>57</v>
      </c>
      <c r="IB72" s="66" t="s">
        <v>243</v>
      </c>
      <c r="IC72" s="26" t="s">
        <v>182</v>
      </c>
      <c r="ID72" s="26">
        <v>1</v>
      </c>
      <c r="IE72" s="27" t="s">
        <v>38</v>
      </c>
      <c r="IF72" s="27" t="s">
        <v>43</v>
      </c>
      <c r="IG72" s="27" t="s">
        <v>62</v>
      </c>
      <c r="IH72" s="27">
        <v>10</v>
      </c>
      <c r="II72" s="27" t="s">
        <v>38</v>
      </c>
    </row>
    <row r="73" spans="1:243" s="26" customFormat="1" ht="30" customHeight="1">
      <c r="A73" s="22">
        <v>58</v>
      </c>
      <c r="B73" s="80" t="s">
        <v>132</v>
      </c>
      <c r="C73" s="23" t="s">
        <v>183</v>
      </c>
      <c r="D73" s="28">
        <v>8</v>
      </c>
      <c r="E73" s="39" t="s">
        <v>138</v>
      </c>
      <c r="F73" s="28">
        <v>339</v>
      </c>
      <c r="G73" s="40"/>
      <c r="H73" s="41"/>
      <c r="I73" s="28" t="s">
        <v>39</v>
      </c>
      <c r="J73" s="31">
        <f t="shared" si="8"/>
        <v>1</v>
      </c>
      <c r="K73" s="32" t="s">
        <v>40</v>
      </c>
      <c r="L73" s="32" t="s">
        <v>4</v>
      </c>
      <c r="M73" s="63"/>
      <c r="N73" s="29"/>
      <c r="O73" s="29"/>
      <c r="P73" s="34"/>
      <c r="Q73" s="29"/>
      <c r="R73" s="29"/>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5">
        <f t="shared" si="9"/>
        <v>2712</v>
      </c>
      <c r="BB73" s="36">
        <f t="shared" si="10"/>
        <v>2712</v>
      </c>
      <c r="BC73" s="25" t="str">
        <f t="shared" si="11"/>
        <v>INR  Two Thousand Seven Hundred &amp; Twelve  Only</v>
      </c>
      <c r="IA73" s="26">
        <v>58</v>
      </c>
      <c r="IB73" s="26" t="s">
        <v>132</v>
      </c>
      <c r="IC73" s="26" t="s">
        <v>183</v>
      </c>
      <c r="ID73" s="26">
        <v>8</v>
      </c>
      <c r="IE73" s="27" t="s">
        <v>138</v>
      </c>
      <c r="IF73" s="27" t="s">
        <v>43</v>
      </c>
      <c r="IG73" s="27" t="s">
        <v>62</v>
      </c>
      <c r="IH73" s="27">
        <v>10</v>
      </c>
      <c r="II73" s="27" t="s">
        <v>38</v>
      </c>
    </row>
    <row r="74" spans="1:243" s="26" customFormat="1" ht="48" customHeight="1">
      <c r="A74" s="42" t="s">
        <v>63</v>
      </c>
      <c r="B74" s="43"/>
      <c r="C74" s="44"/>
      <c r="D74" s="45"/>
      <c r="E74" s="45"/>
      <c r="F74" s="45"/>
      <c r="G74" s="45"/>
      <c r="H74" s="46"/>
      <c r="I74" s="46"/>
      <c r="J74" s="46"/>
      <c r="K74" s="46"/>
      <c r="L74" s="47"/>
      <c r="BA74" s="48">
        <f>SUM(BA13:BA73)</f>
        <v>2888570.66</v>
      </c>
      <c r="BB74" s="49">
        <f>SUM(BB13:BB73)</f>
        <v>2888570.66</v>
      </c>
      <c r="BC74" s="25" t="str">
        <f>SpellNumber($E$2,BB74)</f>
        <v>INR  Twenty Eight Lakh Eighty Eight Thousand Five Hundred &amp; Seventy  and Paise Sixty Six Only</v>
      </c>
      <c r="IE74" s="27">
        <v>4</v>
      </c>
      <c r="IF74" s="27" t="s">
        <v>43</v>
      </c>
      <c r="IG74" s="27" t="s">
        <v>62</v>
      </c>
      <c r="IH74" s="27">
        <v>10</v>
      </c>
      <c r="II74" s="27" t="s">
        <v>38</v>
      </c>
    </row>
    <row r="75" spans="1:243" s="58" customFormat="1" ht="18">
      <c r="A75" s="43" t="s">
        <v>64</v>
      </c>
      <c r="B75" s="50"/>
      <c r="C75" s="51"/>
      <c r="D75" s="52"/>
      <c r="E75" s="64" t="s">
        <v>67</v>
      </c>
      <c r="F75" s="65"/>
      <c r="G75" s="53"/>
      <c r="H75" s="54"/>
      <c r="I75" s="54"/>
      <c r="J75" s="54"/>
      <c r="K75" s="55"/>
      <c r="L75" s="56"/>
      <c r="M75" s="57"/>
      <c r="O75" s="26"/>
      <c r="P75" s="26"/>
      <c r="Q75" s="26"/>
      <c r="R75" s="26"/>
      <c r="S75" s="26"/>
      <c r="BA75" s="59">
        <f>IF(ISBLANK(F75),0,IF(E75="Excess (+)",ROUND(BA74+(BA74*F75),2),IF(E75="Less (-)",ROUND(BA74+(BA74*F75*(-1)),2),IF(E75="At Par",BA74,0))))</f>
        <v>0</v>
      </c>
      <c r="BB75" s="60">
        <f>ROUND(BA75,0)</f>
        <v>0</v>
      </c>
      <c r="BC75" s="25" t="str">
        <f>SpellNumber($E$2,BB75)</f>
        <v>INR Zero Only</v>
      </c>
      <c r="IE75" s="61"/>
      <c r="IF75" s="61"/>
      <c r="IG75" s="61"/>
      <c r="IH75" s="61"/>
      <c r="II75" s="61"/>
    </row>
    <row r="76" spans="1:243" s="58" customFormat="1" ht="18">
      <c r="A76" s="42" t="s">
        <v>65</v>
      </c>
      <c r="B76" s="42"/>
      <c r="C76" s="82" t="str">
        <f>SpellNumber($E$2,BB75)</f>
        <v>INR Zero Only</v>
      </c>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IE76" s="61"/>
      <c r="IF76" s="61"/>
      <c r="IG76" s="61"/>
      <c r="IH76" s="61"/>
      <c r="II76" s="61"/>
    </row>
  </sheetData>
  <sheetProtection password="EEC8" sheet="1"/>
  <mergeCells count="8">
    <mergeCell ref="A9:BC9"/>
    <mergeCell ref="C76:BC76"/>
    <mergeCell ref="A1:L1"/>
    <mergeCell ref="A4:BC4"/>
    <mergeCell ref="A5:BC5"/>
    <mergeCell ref="A6:BC6"/>
    <mergeCell ref="A7:BC7"/>
    <mergeCell ref="B8:BC8"/>
  </mergeCells>
  <dataValidations count="22">
    <dataValidation type="list" allowBlank="1" showErrorMessage="1" sqref="E75">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5">
      <formula1>0</formula1>
      <formula2>99.9</formula2>
    </dataValidation>
    <dataValidation type="decimal" allowBlank="1" showInputMessage="1" showErrorMessage="1" promptTitle="Rate Entry" prompt="Please enter the Rate in Rupees for this item. " errorTitle="Invaid Entry" error="Only Numeric Values are allowed. " sqref="H27:H73">
      <formula1>0</formula1>
      <formula2>999999999999999</formula2>
    </dataValidation>
    <dataValidation allowBlank="1" showInputMessage="1" showErrorMessage="1" promptTitle="Item Description" prompt="Please enter Item Description in text" sqref="B18:B23 B27">
      <formula1>0</formula1>
      <formula2>0</formula2>
    </dataValidation>
    <dataValidation type="decimal" allowBlank="1" showInputMessage="1" showErrorMessage="1" promptTitle="Rate Entry" prompt="Please enter VAT charges in Rupees for this item. " errorTitle="Invaid Entry" error="Only Numeric Values are allowed. " sqref="M13:M7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7:G73 G13:H26">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ErrorMessage="1" sqref="L73">
      <formula1>"INR"</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5">
      <formula1>IF(E75="Select",-1,IF(E75="At Par",0,0))</formula1>
      <formula2>IF(E75="Select",-1,IF(E75="At Par",0,0.99))</formula2>
    </dataValidation>
    <dataValidation type="list" allowBlank="1" showInputMessage="1" showErrorMessage="1" sqref="L65 L66 L67 L68 L69 L70 L71 L13 L14 L15 L16 L17 L18 L19 L20 L21 L22 L23 L24 L25 L26 L27 L28 L29 L30 L31 L32 L33 L34 L35 L36 L37 L38 L39 L40 L41 L42 L43 L44 L45 L46 L47 L48 L49 L50 L51 L52 L53 L54 L55 L56 L57 L58 L59 L60 L61 L62 L63 L64 L72">
      <formula1>"INR"</formula1>
    </dataValidation>
    <dataValidation type="list" allowBlank="1" showErrorMessage="1" sqref="K13:K73">
      <formula1>"Partial Conversion,Full Conversion"</formula1>
      <formula2>0</formula2>
    </dataValidation>
    <dataValidation allowBlank="1" showInputMessage="1" showErrorMessage="1" promptTitle="Addition / Deduction" prompt="Please Choose the correct One" sqref="J13:J73">
      <formula1>0</formula1>
      <formula2>0</formula2>
    </dataValidation>
    <dataValidation type="list" showErrorMessage="1" sqref="I13:I73">
      <formula1>"Excess(+),Less(-)"</formula1>
      <formula2>0</formula2>
    </dataValidation>
    <dataValidation type="decimal" allowBlank="1" showErrorMessage="1" errorTitle="Invalid Entry" error="Only Numeric Values are allowed. " sqref="A13:A73">
      <formula1>0</formula1>
      <formula2>999999999999999</formula2>
    </dataValidation>
    <dataValidation allowBlank="1" showInputMessage="1" showErrorMessage="1" promptTitle="Itemcode/Make" prompt="Please enter text" sqref="C13:C7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7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3">
      <formula1>0</formula1>
      <formula2>999999999999999</formula2>
    </dataValidation>
    <dataValidation allowBlank="1" showInputMessage="1" showErrorMessage="1" promptTitle="Units" prompt="Please enter Units in text" sqref="E13:E73">
      <formula1>0</formula1>
      <formula2>0</formula2>
    </dataValidation>
    <dataValidation type="decimal" allowBlank="1" showInputMessage="1" showErrorMessage="1" promptTitle="Quantity" prompt="Please enter the Quantity for this item. " errorTitle="Invalid Entry" error="Only Numeric Values are allowed. " sqref="D13:D73 F13:F73">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7" t="s">
        <v>66</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2021-01-27T08:38:58Z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