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5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<sst xmlns="http://schemas.openxmlformats.org/spreadsheetml/2006/main" count="188" uniqueCount="84">
  <si>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</si>
  <si>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</si>
  <si>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</si>
  <si>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</si>
  <si>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</si>
  <si>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</si>
  <si>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</si>
  <si>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</si>
  <si>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</si>
  <si>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</si>
  <si>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</si>
  <si>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</si>
  <si>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</si>
  <si>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</si>
  <si>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</si>
  <si>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</si>
  <si>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</si>
  <si>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</si>
  <si>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</si>
  <si>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</si>
  <si>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</si>
  <si>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</si>
  <si>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</si>
  <si>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</si>
  <si>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</si>
  <si>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</si>
  <si>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</si>
  <si>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</si>
  <si>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</si>
  <si>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</si>
  <si>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</si>
  <si>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</si>
  <si>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</si>
  <si>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</si>
  <si>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</si>
  <si>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</si>
  <si>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</si>
  <si>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</si>
  <si>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</si>
  <si>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</si>
  <si>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</si>
  <si>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</si>
  <si>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</si>
  <si>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</si>
  <si>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</si>
  <si>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</si>
  <si>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</si>
  <si>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</si>
  <si>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</si>
  <si>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</si>
  <si>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</si>
  <si>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</si>
  <si>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</si>
  <si>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</si>
  <si>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</si>
  <si>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</si>
  <si>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</si>
  <si>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</si>
  <si>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</si>
  <si>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</si>
  <si>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</si>
  <si>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</si>
  <si>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</si>
  <si>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</si>
  <si>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</si>
  <si>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</si>
  <si>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</si>
  <si>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</si>
  <si>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</si>
  <si>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</si>
  <si>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</si>
  <si>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</si>
  <si>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</si>
  <si>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</si>
  <si>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</si>
  <si>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Earth work in surface excavation not exceeding 30 cm in depth but exceeding 1.5 m in width as well as 10 sqm on plan including getting out and disposal of excavated earth upto 50 m and lift upto 1.5 m, as directed by Engineer-in- Charge:
All kinds of soil </t>
    </r>
    <r>
      <rPr>
        <b/>
        <sz val="10"/>
        <rFont val="Times New Roman"/>
        <family val="1"/>
      </rPr>
      <t>(2.1.1)</t>
    </r>
  </si>
  <si>
    <r>
      <t xml:space="preserve">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
With material conforming to Grade-II (size range 53 mm to 0.075 mm ) having CBR Value-25 </t>
    </r>
    <r>
      <rPr>
        <b/>
        <sz val="10"/>
        <rFont val="Times New Roman"/>
        <family val="1"/>
      </rPr>
      <t>(16.78.2)</t>
    </r>
  </si>
  <si>
    <r>
      <t xml:space="preserve">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 </t>
    </r>
    <r>
      <rPr>
        <b/>
        <sz val="10"/>
        <rFont val="Times New Roman"/>
        <family val="1"/>
      </rPr>
      <t>(16.1)</t>
    </r>
  </si>
  <si>
    <r>
      <t xml:space="preserve">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
50 to 100 mm average compacted thickness with bitumen of grade VG-30 @ 3.50% (percentage by weight of total mix) prepared in Batch Type Hot Mix Plant of 100-120 TPH capacity. </t>
    </r>
    <r>
      <rPr>
        <b/>
        <sz val="10"/>
        <rFont val="Times New Roman"/>
        <family val="1"/>
      </rPr>
      <t>(16.55.1)</t>
    </r>
  </si>
  <si>
    <t>Providing and laying seal coat over prepared surface of road with bitumen heated in bitumen boiler fitted with the spray set spraying using 98 kg of bitumen of grade VG - 10 and blinding surface with 0.90 cum of stone aggregate of 6.7 mm size (Passing 11.2 mm sieve and retained on 2.36 mm sieve) per 100 sqm of road surface, including rolling and finishing with power road roller all complete.
-16.41</t>
  </si>
  <si>
    <t xml:space="preserve">roviding and applying tack coat using bitumen emulsion conforming to IS:8887, using emulsion pressure distributer including preparing the surface &amp; cleaning with mechanical broom.
On bituminous surface @ 0.25kg/sqm  (16.31.2.2)
</t>
  </si>
  <si>
    <t>cum</t>
  </si>
  <si>
    <t>Name of Work: Repairing to patchs and overlay of bituminous Road from Main road Gate (Middle road of Electronics &amp; Civil Deptt.) to Mechanical to Architecture Department  and road left side of NCC Building, IIT(BHU) , IIT(BHU)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</si>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</sst>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
      <left style="thin"/>
      <right style="thin"/>
      <top style="thin"/>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2" xfId="0" applyFont="1" applyBorder="1" applyAlignment="1">
      <alignment horizontal="justify" vertical="top" wrapText="1"/>
    </xf>
    <xf numFmtId="0" fontId="25" fillId="0" borderId="22" xfId="0" applyFont="1" applyBorder="1" applyAlignment="1">
      <alignment horizontal="justify" vertical="top" wrapText="1" shrinkToFit="1"/>
    </xf>
    <xf numFmtId="0" fontId="25" fillId="0" borderId="24" xfId="0" applyFont="1" applyBorder="1" applyAlignment="1">
      <alignment horizontal="justify" vertical="top" wrapText="1" shrinkToFit="1"/>
    </xf>
    <xf numFmtId="0" fontId="25" fillId="0" borderId="24" xfId="0" applyFont="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
  <sheetViews>
    <sheetView showGridLines="0" zoomScale="70" zoomScaleNormal="70" zoomScalePageLayoutView="0" workbookViewId="0" topLeftCell="A1">
      <selection activeCell="B12" sqref="B12"/>
    </sheetView>
  </sheetViews>
  <sheetFormatPr defaultColWidth="9.140625" defaultRowHeight="15"/>
  <cols>
    <col min="1" max="1" width="17.140625" style="1" customWidth="1"/>
    <col min="2" max="2" width="100.003906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60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6" customHeight="1">
      <c r="A5" s="81" t="s">
        <v>82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83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4.75">
      <c r="A8" s="11" t="s">
        <v>57</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62</v>
      </c>
      <c r="IC13" s="38" t="s">
        <v>34</v>
      </c>
      <c r="IE13" s="39"/>
      <c r="IF13" s="39" t="s">
        <v>35</v>
      </c>
      <c r="IG13" s="39" t="s">
        <v>36</v>
      </c>
      <c r="IH13" s="39">
        <v>10</v>
      </c>
      <c r="II13" s="39" t="s">
        <v>37</v>
      </c>
    </row>
    <row r="14" spans="1:243" s="38" customFormat="1" ht="54" customHeight="1">
      <c r="A14" s="22">
        <v>1</v>
      </c>
      <c r="B14" s="86" t="s">
        <v>74</v>
      </c>
      <c r="C14" s="24" t="s">
        <v>38</v>
      </c>
      <c r="D14" s="75">
        <v>1.22</v>
      </c>
      <c r="E14" s="76" t="s">
        <v>81</v>
      </c>
      <c r="F14" s="75">
        <v>1469.9</v>
      </c>
      <c r="G14" s="41"/>
      <c r="H14" s="42"/>
      <c r="I14" s="40" t="s">
        <v>40</v>
      </c>
      <c r="J14" s="43">
        <f aca="true" t="shared" si="0" ref="J14:J20">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0">total_amount_ba($B$2,$D$2,D14,F14,J14,K14,M14)</f>
        <v>1793.28</v>
      </c>
      <c r="BB14" s="48">
        <f aca="true" t="shared" si="2" ref="BB14:BB20">BA14+SUM(N14:AZ14)</f>
        <v>1793.28</v>
      </c>
      <c r="BC14" s="37" t="str">
        <f aca="true" t="shared" si="3" ref="BC14:BC20">SpellNumber(L14,BB14)</f>
        <v>INR  One Thousand Seven Hundred &amp; Ninety Three  and Paise Twenty Eight Only</v>
      </c>
      <c r="IA14" s="38">
        <v>1</v>
      </c>
      <c r="IB14" s="74" t="s">
        <v>67</v>
      </c>
      <c r="IC14" s="38" t="s">
        <v>38</v>
      </c>
      <c r="ID14" s="38">
        <v>1446</v>
      </c>
      <c r="IE14" s="39" t="s">
        <v>63</v>
      </c>
      <c r="IF14" s="39" t="s">
        <v>42</v>
      </c>
      <c r="IG14" s="39" t="s">
        <v>36</v>
      </c>
      <c r="IH14" s="39">
        <v>123.223</v>
      </c>
      <c r="II14" s="39" t="s">
        <v>39</v>
      </c>
    </row>
    <row r="15" spans="1:243" s="38" customFormat="1" ht="54" customHeight="1">
      <c r="A15" s="22">
        <v>2</v>
      </c>
      <c r="B15" s="87" t="s">
        <v>75</v>
      </c>
      <c r="C15" s="24" t="s">
        <v>43</v>
      </c>
      <c r="D15" s="75">
        <v>252</v>
      </c>
      <c r="E15" s="76" t="s">
        <v>59</v>
      </c>
      <c r="F15" s="75">
        <v>92.55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23322.6</v>
      </c>
      <c r="BB15" s="48">
        <f t="shared" si="2"/>
        <v>23322.6</v>
      </c>
      <c r="BC15" s="37" t="str">
        <f t="shared" si="3"/>
        <v>INR  Twenty Three Thousand Three Hundred &amp; Twenty Two  and Paise Sixty Only</v>
      </c>
      <c r="IA15" s="38">
        <v>2</v>
      </c>
      <c r="IB15" s="74" t="s">
        <v>68</v>
      </c>
      <c r="IC15" s="38" t="s">
        <v>43</v>
      </c>
      <c r="ID15" s="38">
        <v>482</v>
      </c>
      <c r="IE15" s="39" t="s">
        <v>63</v>
      </c>
      <c r="IF15" s="39" t="s">
        <v>44</v>
      </c>
      <c r="IG15" s="39" t="s">
        <v>45</v>
      </c>
      <c r="IH15" s="39">
        <v>213</v>
      </c>
      <c r="II15" s="39" t="s">
        <v>39</v>
      </c>
    </row>
    <row r="16" spans="1:243" s="38" customFormat="1" ht="78.75" customHeight="1">
      <c r="A16" s="22">
        <v>3</v>
      </c>
      <c r="B16" s="87" t="s">
        <v>76</v>
      </c>
      <c r="C16" s="24" t="s">
        <v>46</v>
      </c>
      <c r="D16" s="75">
        <v>11.2</v>
      </c>
      <c r="E16" s="76" t="s">
        <v>81</v>
      </c>
      <c r="F16" s="75">
        <v>2637.3</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29537.76</v>
      </c>
      <c r="BB16" s="48">
        <f t="shared" si="2"/>
        <v>29537.76</v>
      </c>
      <c r="BC16" s="37" t="str">
        <f t="shared" si="3"/>
        <v>INR  Twenty Nine Thousand Five Hundred &amp; Thirty Seven  and Paise Seventy Six Only</v>
      </c>
      <c r="IA16" s="38">
        <v>3</v>
      </c>
      <c r="IB16" s="74" t="s">
        <v>69</v>
      </c>
      <c r="IC16" s="38" t="s">
        <v>46</v>
      </c>
      <c r="ID16" s="38">
        <v>241</v>
      </c>
      <c r="IE16" s="39" t="s">
        <v>63</v>
      </c>
      <c r="IF16" s="39" t="s">
        <v>35</v>
      </c>
      <c r="IG16" s="39" t="s">
        <v>47</v>
      </c>
      <c r="IH16" s="39">
        <v>10</v>
      </c>
      <c r="II16" s="39" t="s">
        <v>39</v>
      </c>
    </row>
    <row r="17" spans="1:243" s="38" customFormat="1" ht="50.25" customHeight="1">
      <c r="A17" s="22">
        <v>4</v>
      </c>
      <c r="B17" s="88" t="s">
        <v>77</v>
      </c>
      <c r="C17" s="24" t="s">
        <v>48</v>
      </c>
      <c r="D17" s="75">
        <v>112</v>
      </c>
      <c r="E17" s="76" t="s">
        <v>59</v>
      </c>
      <c r="F17" s="75">
        <v>156.75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17556</v>
      </c>
      <c r="BB17" s="48">
        <f t="shared" si="2"/>
        <v>17556</v>
      </c>
      <c r="BC17" s="37" t="str">
        <f t="shared" si="3"/>
        <v>INR  Seventeen Thousand Five Hundred &amp; Fifty Six  Only</v>
      </c>
      <c r="IA17" s="38">
        <v>4</v>
      </c>
      <c r="IB17" s="74" t="s">
        <v>70</v>
      </c>
      <c r="IC17" s="38" t="s">
        <v>48</v>
      </c>
      <c r="ID17" s="38">
        <v>241</v>
      </c>
      <c r="IE17" s="39" t="s">
        <v>63</v>
      </c>
      <c r="IF17" s="39" t="s">
        <v>49</v>
      </c>
      <c r="IG17" s="39" t="s">
        <v>50</v>
      </c>
      <c r="IH17" s="39">
        <v>10</v>
      </c>
      <c r="II17" s="39" t="s">
        <v>39</v>
      </c>
    </row>
    <row r="18" spans="1:243" s="38" customFormat="1" ht="102" customHeight="1">
      <c r="A18" s="22">
        <v>5</v>
      </c>
      <c r="B18" s="87" t="s">
        <v>78</v>
      </c>
      <c r="C18" s="24" t="s">
        <v>51</v>
      </c>
      <c r="D18" s="75">
        <v>75.6</v>
      </c>
      <c r="E18" s="77" t="s">
        <v>81</v>
      </c>
      <c r="F18" s="75">
        <v>7743.55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585412.38</v>
      </c>
      <c r="BB18" s="48">
        <f t="shared" si="2"/>
        <v>585412.38</v>
      </c>
      <c r="BC18" s="37" t="str">
        <f t="shared" si="3"/>
        <v>INR  Five Lakh Eighty Five Thousand Four Hundred &amp; Twelve  and Paise Thirty Eight Only</v>
      </c>
      <c r="IA18" s="38">
        <v>5</v>
      </c>
      <c r="IB18" s="74" t="s">
        <v>71</v>
      </c>
      <c r="IC18" s="38" t="s">
        <v>51</v>
      </c>
      <c r="ID18" s="38">
        <v>4819</v>
      </c>
      <c r="IE18" s="39" t="s">
        <v>59</v>
      </c>
      <c r="IF18" s="39" t="s">
        <v>42</v>
      </c>
      <c r="IG18" s="39" t="s">
        <v>36</v>
      </c>
      <c r="IH18" s="39">
        <v>123.223</v>
      </c>
      <c r="II18" s="39" t="s">
        <v>39</v>
      </c>
    </row>
    <row r="19" spans="1:243" s="38" customFormat="1" ht="75" customHeight="1">
      <c r="A19" s="22">
        <v>6</v>
      </c>
      <c r="B19" s="86" t="s">
        <v>79</v>
      </c>
      <c r="C19" s="24" t="s">
        <v>52</v>
      </c>
      <c r="D19" s="75">
        <v>1512</v>
      </c>
      <c r="E19" s="76" t="s">
        <v>59</v>
      </c>
      <c r="F19" s="75">
        <v>99.15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149914.8</v>
      </c>
      <c r="BB19" s="48">
        <f t="shared" si="2"/>
        <v>149914.8</v>
      </c>
      <c r="BC19" s="37" t="str">
        <f t="shared" si="3"/>
        <v>INR  One Lakh Forty Nine Thousand Nine Hundred &amp; Fourteen  and Paise Eighty Only</v>
      </c>
      <c r="IA19" s="38">
        <v>6</v>
      </c>
      <c r="IB19" s="74" t="s">
        <v>72</v>
      </c>
      <c r="IC19" s="38" t="s">
        <v>52</v>
      </c>
      <c r="ID19" s="38">
        <v>482</v>
      </c>
      <c r="IE19" s="39" t="s">
        <v>63</v>
      </c>
      <c r="IF19" s="39" t="s">
        <v>44</v>
      </c>
      <c r="IG19" s="39" t="s">
        <v>45</v>
      </c>
      <c r="IH19" s="39">
        <v>213</v>
      </c>
      <c r="II19" s="39" t="s">
        <v>39</v>
      </c>
    </row>
    <row r="20" spans="1:243" s="38" customFormat="1" ht="51" customHeight="1">
      <c r="A20" s="22">
        <v>7</v>
      </c>
      <c r="B20" s="89" t="s">
        <v>80</v>
      </c>
      <c r="C20" s="24" t="s">
        <v>53</v>
      </c>
      <c r="D20" s="75">
        <v>1512</v>
      </c>
      <c r="E20" s="77" t="s">
        <v>59</v>
      </c>
      <c r="F20" s="75">
        <v>11</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16632</v>
      </c>
      <c r="BB20" s="48">
        <f t="shared" si="2"/>
        <v>16632</v>
      </c>
      <c r="BC20" s="37" t="str">
        <f t="shared" si="3"/>
        <v>INR  Sixteen Thousand Six Hundred &amp; Thirty Two  Only</v>
      </c>
      <c r="IA20" s="38">
        <v>7</v>
      </c>
      <c r="IB20" s="74" t="s">
        <v>73</v>
      </c>
      <c r="IC20" s="38" t="s">
        <v>53</v>
      </c>
      <c r="ID20" s="38">
        <v>4819</v>
      </c>
      <c r="IE20" s="39" t="s">
        <v>59</v>
      </c>
      <c r="IF20" s="39" t="s">
        <v>35</v>
      </c>
      <c r="IG20" s="39" t="s">
        <v>47</v>
      </c>
      <c r="IH20" s="39">
        <v>10</v>
      </c>
      <c r="II20" s="39" t="s">
        <v>39</v>
      </c>
    </row>
    <row r="21" spans="1:243" s="38" customFormat="1" ht="48" customHeight="1">
      <c r="A21" s="50" t="s">
        <v>64</v>
      </c>
      <c r="B21" s="51"/>
      <c r="C21" s="52"/>
      <c r="D21" s="53"/>
      <c r="E21" s="53"/>
      <c r="F21" s="53"/>
      <c r="G21" s="53"/>
      <c r="H21" s="54"/>
      <c r="I21" s="54"/>
      <c r="J21" s="54"/>
      <c r="K21" s="54"/>
      <c r="L21" s="55"/>
      <c r="BA21" s="56">
        <f>SUM(BA13:BA20)</f>
        <v>824168.82</v>
      </c>
      <c r="BB21" s="57">
        <f>SUM(BB13:BB20)</f>
        <v>824168.82</v>
      </c>
      <c r="BC21" s="37" t="str">
        <f>SpellNumber($E$2,BB21)</f>
        <v>INR  Eight Lakh Twenty Four Thousand One Hundred &amp; Sixty Eight  and Paise Eighty Two Only</v>
      </c>
      <c r="IE21" s="39">
        <v>4</v>
      </c>
      <c r="IF21" s="39" t="s">
        <v>44</v>
      </c>
      <c r="IG21" s="39" t="s">
        <v>54</v>
      </c>
      <c r="IH21" s="39">
        <v>10</v>
      </c>
      <c r="II21" s="39" t="s">
        <v>39</v>
      </c>
    </row>
    <row r="22" spans="1:243" s="66" customFormat="1" ht="18">
      <c r="A22" s="51" t="s">
        <v>65</v>
      </c>
      <c r="B22" s="58"/>
      <c r="C22" s="59"/>
      <c r="D22" s="60"/>
      <c r="E22" s="72" t="s">
        <v>56</v>
      </c>
      <c r="F22" s="73"/>
      <c r="G22" s="61"/>
      <c r="H22" s="62"/>
      <c r="I22" s="62"/>
      <c r="J22" s="62"/>
      <c r="K22" s="63"/>
      <c r="L22" s="64"/>
      <c r="M22" s="65"/>
      <c r="O22" s="38"/>
      <c r="P22" s="38"/>
      <c r="Q22" s="38"/>
      <c r="R22" s="38"/>
      <c r="S22" s="38"/>
      <c r="BA22" s="67">
        <f>IF(ISBLANK(F22),0,IF(E22="Excess (+)",ROUND(BA21+(BA21*F22),2),IF(E22="Less (-)",ROUND(BA21+(BA21*F22*(-1)),2),IF(E22="At Par",BA21,0))))</f>
        <v>0</v>
      </c>
      <c r="BB22" s="68">
        <f>ROUND(BA22,0)</f>
        <v>0</v>
      </c>
      <c r="BC22" s="37" t="str">
        <f>SpellNumber($E$2,BB22)</f>
        <v>INR Zero Only</v>
      </c>
      <c r="IE22" s="69"/>
      <c r="IF22" s="69"/>
      <c r="IG22" s="69"/>
      <c r="IH22" s="69"/>
      <c r="II22" s="69"/>
    </row>
    <row r="23" spans="1:243" s="66" customFormat="1" ht="18">
      <c r="A23" s="50" t="s">
        <v>66</v>
      </c>
      <c r="B23" s="50"/>
      <c r="C23" s="79" t="str">
        <f>SpellNumber($E$2,BB22)</f>
        <v>INR Zero Only</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E23" s="69"/>
      <c r="IF23" s="69"/>
      <c r="IG23" s="69"/>
      <c r="IH23" s="69"/>
      <c r="II23" s="69"/>
    </row>
    <row r="24" ht="15"/>
    <row r="25" ht="15"/>
  </sheetData>
  <sheetProtection password="EEC8" sheet="1"/>
  <mergeCells count="8">
    <mergeCell ref="A9:BC9"/>
    <mergeCell ref="C23:BC23"/>
    <mergeCell ref="A1:L1"/>
    <mergeCell ref="A4:BC4"/>
    <mergeCell ref="A5:BC5"/>
    <mergeCell ref="A6:BC6"/>
    <mergeCell ref="A7:BC7"/>
    <mergeCell ref="B8:BC8"/>
  </mergeCells>
  <dataValidations count="20">
    <dataValidation type="list" allowBlank="1" showErrorMessage="1" sqref="E2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allowBlank="1" showInputMessage="1" showErrorMessage="1" promptTitle="Item Description" prompt="Please enter Item Description in text" sqref="B19:B20">
      <formula1>0</formula1>
      <formula2>0</formula2>
    </dataValidation>
    <dataValidation type="decimal" allowBlank="1" showInputMessage="1" showErrorMessage="1" promptTitle="Rate Entry" prompt="Please enter VAT charges in Rupees for this item. " errorTitle="Invaid Entry" error="Only Numeric Values are allowed. " sqref="M14:M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
      <formula1>IF(E22="Select",-1,IF(E22="At Par",0,0))</formula1>
      <formula2>IF(E22="Select",-1,IF(E22="At Par",0,0.99))</formula2>
    </dataValidation>
    <dataValidation type="list" allowBlank="1" showErrorMessage="1" sqref="K13:K20">
      <formula1>"Partial Conversion,Full Conversion"</formula1>
      <formula2>0</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list" allowBlank="1" showInputMessage="1" showErrorMessage="1" sqref="L13:L20">
      <formula1>"INR"</formula1>
    </dataValidation>
    <dataValidation type="decimal" allowBlank="1" showErrorMessage="1" errorTitle="Invalid Entry" error="Only Numeric Values are allowed. " sqref="A13:A2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55</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2023-03-28T07:11:15Z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