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<sst xmlns="http://schemas.openxmlformats.org/spreadsheetml/2006/main" count="428" uniqueCount="148">
  <si>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</si>
  <si>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</si>
  <si>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</si>
  <si>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</si>
  <si>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</si>
  <si>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</si>
  <si>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</si>
  <si>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</si>
  <si>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</si>
  <si>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</si>
  <si>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</si>
  <si>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</si>
  <si>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</si>
  <si>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</si>
  <si>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</si>
  <si>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</si>
  <si>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</si>
  <si>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</si>
  <si>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</si>
  <si>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</si>
  <si>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</si>
  <si>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</si>
  <si>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</si>
  <si>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</si>
  <si>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</si>
  <si>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</si>
  <si>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</si>
  <si>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</si>
  <si>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</si>
  <si>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</si>
  <si>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</si>
  <si>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</si>
  <si>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</si>
  <si>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</si>
  <si>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</si>
  <si>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</si>
  <si>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</si>
  <si>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</si>
  <si>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</si>
  <si>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</si>
  <si>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</si>
  <si>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</si>
  <si>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</si>
  <si>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</si>
  <si>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</si>
  <si>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</si>
  <si>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</si>
  <si>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</si>
  <si>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</si>
  <si>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</si>
  <si>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</si>
  <si>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</si>
  <si>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</si>
  <si>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</si>
  <si>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</si>
  <si>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</si>
  <si>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</si>
  <si>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</si>
  <si>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</si>
  <si>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</si>
  <si>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</si>
  <si>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</si>
  <si>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</si>
  <si>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</si>
  <si>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</si>
  <si>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</si>
  <si>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</si>
  <si>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</si>
  <si>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</si>
  <si>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</si>
  <si>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</si>
  <si>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</si>
  <si>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</si>
  <si>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</si>
  <si>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</si>
  <si>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</si>
  <si>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</si>
  <si>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</si>
  <si>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</si>
  <si>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</si>
  <si>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</si>
  <si>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</si>
  <si>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</si>
  <si>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</si>
  <si>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</si>
  <si>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</si>
  <si>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</si>
  <si>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</si>
  <si>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</si>
  <si>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</si>
  <si>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</si>
  <si>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</si>
  <si>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</si>
  <si>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</si>
  <si>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</si>
  <si>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</si>
  <si>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</si>
  <si>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</si>
  <si>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</si>
  <si>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</si>
  <si>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</si>
  <si>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</si>
  <si>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</si>
  <si>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</si>
  <si>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</si>
  <si>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</si>
  <si>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</si>
  <si>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</si>
  <si>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</si>
  <si>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</si>
  <si>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</si>
  <si>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</si>
  <si>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</si>
  <si>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r>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t>
    </r>
    <r>
      <rPr>
        <b/>
        <sz val="10"/>
        <rFont val="Times New Roman"/>
        <family val="1"/>
      </rPr>
      <t xml:space="preserve"> Note: For uPVC frame, sash and mullion extruded profiles minus 5% tolerancein dimension i.e. in depth &amp; width of profile shall be acceptable. Variation in profile dimension in higher side shall be accepted but no extra payment on this account shall be made. </t>
    </r>
    <r>
      <rPr>
        <sz val="10"/>
        <rFont val="Times New Roman"/>
        <family val="1"/>
      </rPr>
      <t xml:space="preserve">Casement window double panels with S.S. friction hinges (300 x 19 x 1.9 mm) made of (small series) frame 47 x 50 mm, sash 47 x 68 mm &amp; mullion 47 x 68 mm all having wall thickness of 1.9 ± 0.2 mm and single glazing bead of appropriate dimension. (Area of window above 0.75 sqm upto 1.50 sqm). </t>
    </r>
    <r>
      <rPr>
        <b/>
        <sz val="10"/>
        <rFont val="Times New Roman"/>
        <family val="1"/>
      </rPr>
      <t>(9.147A.2)</t>
    </r>
    <r>
      <rPr>
        <sz val="10"/>
        <rFont val="Times New Roman"/>
        <family val="1"/>
      </rPr>
      <t xml:space="preserve"> </t>
    </r>
    <r>
      <rPr>
        <b/>
        <sz val="10"/>
        <rFont val="Times New Roman"/>
        <family val="1"/>
      </rPr>
      <t xml:space="preserve">      </t>
    </r>
    <r>
      <rPr>
        <sz val="10"/>
        <rFont val="Times New Roman"/>
        <family val="1"/>
      </rPr>
      <t xml:space="preserve"> </t>
    </r>
  </si>
  <si>
    <r>
      <t xml:space="preserve">Providing and fixing of 80 mm thick Puff Panel both side PPGI 0.5 mm thick Puff Panel colour RAL9002), Puff density 40 kg+2/m3, with Camlock &amp; Tounge Groove system for wall. </t>
    </r>
    <r>
      <rPr>
        <b/>
        <sz val="10"/>
        <rFont val="Times New Roman"/>
        <family val="1"/>
      </rPr>
      <t>(As per Market Rate)</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</si>
  <si>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</si>
  <si>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</si>
  <si>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0"/>
        <rFont val="Times New Roman"/>
        <family val="1"/>
      </rPr>
      <t>(21.1.1.1)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</si>
  <si>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</si>
  <si>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</si>
  <si>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</si>
  <si>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Centering and shuttering including strutting, propping etc. and  removal of form for: Suspended floors, roofs, landings, balconies and access platform </t>
    </r>
    <r>
      <rPr>
        <b/>
        <sz val="10"/>
        <rFont val="Times New Roman"/>
        <family val="1"/>
      </rPr>
      <t>(5.9.3)</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</si>
  <si>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</si>
  <si>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</si>
  <si>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  1:6 (1 cement : 6 coarse sand) </t>
    </r>
    <r>
      <rPr>
        <b/>
        <sz val="10"/>
        <rFont val="Times New Roman"/>
        <family val="1"/>
      </rPr>
      <t>(13.5.2)</t>
    </r>
    <r>
      <rPr>
        <sz val="10"/>
        <rFont val="Times New Roman"/>
        <family val="1"/>
      </rPr>
      <t xml:space="preserve">                            </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</si>
  <si>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t>
    </r>
    <r>
      <rPr>
        <b/>
        <sz val="10"/>
        <rFont val="Times New Roman"/>
        <family val="1"/>
      </rPr>
      <t>(8.2.2.2)</t>
    </r>
  </si>
  <si>
    <r>
      <t xml:space="preserve">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t>
    </r>
    <r>
      <rPr>
        <b/>
        <sz val="10"/>
        <rFont val="Times New Roman"/>
        <family val="1"/>
      </rPr>
      <t>(11.41.2)</t>
    </r>
  </si>
  <si>
    <r>
      <t xml:space="preserve">Providing and fixing aluminium tower bolts ISI marked anodised ( anodic coating not less than grade AC 10 as per IS : 1868 ) transparent or dyed to required colour or shade with necessary screws etc. complete:  250x10 mm </t>
    </r>
    <r>
      <rPr>
        <b/>
        <sz val="10"/>
        <rFont val="Times New Roman"/>
        <family val="1"/>
      </rPr>
      <t xml:space="preserve">(9.97.2) </t>
    </r>
    <r>
      <rPr>
        <sz val="10"/>
        <rFont val="Times New Roman"/>
        <family val="1"/>
      </rPr>
      <t xml:space="preserve">                                                    </t>
    </r>
  </si>
  <si>
    <r>
      <t xml:space="preserve">Providing and fixing aluminium handles ISI marked anodised (anodic coating not less than grade AC 10 as per IS : 1868) transparent or dyed to required colour or shade with necessary screws etc. complete:125 mm </t>
    </r>
    <r>
      <rPr>
        <b/>
        <sz val="10"/>
        <rFont val="Times New Roman"/>
        <family val="1"/>
      </rPr>
      <t>(9.100.1)</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</si>
  <si>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</si>
  <si>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fixing kitchen sink with C.I. brackets, C.P. brass chain with rubber plug, 40 mm C.P. brass waste complete, including painting the fittings and brackets, cutting and making good the walls wherever required:       White glazed fire clay kitchen sink of size 600x450x 250 mm </t>
    </r>
    <r>
      <rPr>
        <b/>
        <sz val="10"/>
        <rFont val="Times New Roman"/>
        <family val="1"/>
      </rPr>
      <t>(17.9.1)</t>
    </r>
  </si>
  <si>
    <r>
      <t xml:space="preserve">Providing and fixing G.I. pipes complete with G.I. fittings and clamps,including cutting and making good the walls etc.
Internal work - exposed on wall 
15mm dia. nominal bore </t>
    </r>
    <r>
      <rPr>
        <b/>
        <sz val="10"/>
        <rFont val="Times New Roman"/>
        <family val="1"/>
      </rPr>
      <t>(18.10.1)</t>
    </r>
  </si>
  <si>
    <r>
      <t xml:space="preserve">25mm dia. nominal bore  </t>
    </r>
    <r>
      <rPr>
        <b/>
        <sz val="10"/>
        <rFont val="Times New Roman"/>
        <family val="1"/>
      </rPr>
      <t>(18.10.3)</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</si>
  <si>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</si>
  <si>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</si>
  <si>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 xml:space="preserve">Making connection of G.I. distribution branch with G.I.main of following sizes by providing and fixing tee,including cutting and threading the pipe etc. complete. 25 to 40 mm nominal bore </t>
    </r>
    <r>
      <rPr>
        <b/>
        <sz val="10"/>
        <rFont val="Times New Roman"/>
        <family val="1"/>
      </rPr>
      <t>(18.13.1)</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</si>
  <si>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</si>
  <si>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</si>
  <si>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</si>
  <si>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Painting with synthetic enamel paint of approved brand and manufacture to  give an even shade :        Two or more coats on new work </t>
    </r>
    <r>
      <rPr>
        <b/>
        <sz val="10"/>
        <rFont val="Times New Roman"/>
        <family val="1"/>
      </rPr>
      <t>(13.61.1)</t>
    </r>
    <r>
      <rPr>
        <sz val="10"/>
        <rFont val="Times New Roman"/>
        <family val="1"/>
      </rPr>
      <t xml:space="preserve">                         </t>
    </r>
  </si>
  <si>
    <t>kg</t>
  </si>
  <si>
    <t xml:space="preserve">cum         </t>
  </si>
  <si>
    <t xml:space="preserve">Nos. </t>
  </si>
  <si>
    <t>each</t>
  </si>
  <si>
    <t>metre</t>
  </si>
  <si>
    <t xml:space="preserve">sqm </t>
  </si>
  <si>
    <t>Name of Work: Providing and fixing of faculty chamber in Department of Architecture Engineering, Renovation of laboratory (Saravana kumar Elongovan) in Department of Chemistry and P/L vitrified tiles works in Biomedical Engineering, IIT (BHU)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</si>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</sst>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justify" vertical="top" wrapText="1"/>
    </xf>
    <xf numFmtId="0" fontId="25" fillId="0" borderId="21" xfId="0" applyFont="1" applyBorder="1" applyAlignment="1">
      <alignment horizontal="justify" vertical="justify" wrapText="1" shrinkToFit="1"/>
    </xf>
    <xf numFmtId="0" fontId="25" fillId="0" borderId="21" xfId="0" applyFont="1" applyBorder="1" applyAlignment="1">
      <alignment horizontal="justify"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BE10" sqref="BE10"/>
    </sheetView>
  </sheetViews>
  <sheetFormatPr defaultColWidth="9.140625" defaultRowHeight="15"/>
  <cols>
    <col min="1" max="1" width="17.140625" style="1" customWidth="1"/>
    <col min="2" max="2" width="114.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4" t="str">
        <f>B2&amp;" BoQ"</f>
        <v>Percentage BoQ</v>
      </c>
      <c r="B1" s="84"/>
      <c r="C1" s="84"/>
      <c r="D1" s="84"/>
      <c r="E1" s="84"/>
      <c r="F1" s="84"/>
      <c r="G1" s="84"/>
      <c r="H1" s="84"/>
      <c r="I1" s="84"/>
      <c r="J1" s="84"/>
      <c r="K1" s="84"/>
      <c r="L1" s="84"/>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5" t="s">
        <v>69</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6" customHeight="1">
      <c r="A5" s="85" t="s">
        <v>146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27" customHeight="1">
      <c r="A6" s="85" t="s">
        <v>147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13.5"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54.75">
      <c r="A8" s="11" t="s">
        <v>66</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13.5">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202.5" customHeight="1">
      <c r="A14" s="22">
        <v>1</v>
      </c>
      <c r="B14" s="90" t="s">
        <v>113</v>
      </c>
      <c r="C14" s="24" t="s">
        <v>38</v>
      </c>
      <c r="D14" s="78">
        <v>9</v>
      </c>
      <c r="E14" s="80" t="s">
        <v>68</v>
      </c>
      <c r="F14" s="78">
        <v>8717.7</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78459.3</v>
      </c>
      <c r="BB14" s="48">
        <f aca="true" t="shared" si="2" ref="BB14:BB24">BA14+SUM(N14:AZ14)</f>
        <v>78459.3</v>
      </c>
      <c r="BC14" s="37" t="str">
        <f aca="true" t="shared" si="3" ref="BC14:BC24">SpellNumber(L14,BB14)</f>
        <v>INR  Seventy Eight Thousand Four Hundred &amp; Fifty Nine  and Paise Thirty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92" t="s">
        <v>114</v>
      </c>
      <c r="C15" s="24" t="s">
        <v>43</v>
      </c>
      <c r="D15" s="78">
        <v>90</v>
      </c>
      <c r="E15" s="80" t="s">
        <v>68</v>
      </c>
      <c r="F15" s="78">
        <v>2400</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216000</v>
      </c>
      <c r="BB15" s="48">
        <f t="shared" si="2"/>
        <v>216000</v>
      </c>
      <c r="BC15" s="37" t="str">
        <f t="shared" si="3"/>
        <v>INR  Two Lakh Sixteen Thousand    Only</v>
      </c>
      <c r="IA15" s="38">
        <v>2</v>
      </c>
      <c r="IB15" s="77" t="s">
        <v>87</v>
      </c>
      <c r="IC15" s="38" t="s">
        <v>43</v>
      </c>
      <c r="ID15" s="38">
        <v>482</v>
      </c>
      <c r="IE15" s="39" t="s">
        <v>82</v>
      </c>
      <c r="IF15" s="39" t="s">
        <v>44</v>
      </c>
      <c r="IG15" s="39" t="s">
        <v>45</v>
      </c>
      <c r="IH15" s="39">
        <v>213</v>
      </c>
      <c r="II15" s="39" t="s">
        <v>39</v>
      </c>
    </row>
    <row r="16" spans="1:243" s="38" customFormat="1" ht="186" customHeight="1">
      <c r="A16" s="22">
        <v>3</v>
      </c>
      <c r="B16" s="91" t="s">
        <v>115</v>
      </c>
      <c r="C16" s="24" t="s">
        <v>46</v>
      </c>
      <c r="D16" s="78">
        <v>36</v>
      </c>
      <c r="E16" s="80" t="s">
        <v>68</v>
      </c>
      <c r="F16" s="78">
        <v>1688.8</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60796.8</v>
      </c>
      <c r="BB16" s="48">
        <f t="shared" si="2"/>
        <v>60796.8</v>
      </c>
      <c r="BC16" s="37" t="str">
        <f t="shared" si="3"/>
        <v>INR  Sixty Thousand Seven Hundred &amp; Ninety Six  and Paise Eighty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90" t="s">
        <v>116</v>
      </c>
      <c r="C17" s="24" t="s">
        <v>48</v>
      </c>
      <c r="D17" s="78">
        <v>16</v>
      </c>
      <c r="E17" s="80" t="s">
        <v>68</v>
      </c>
      <c r="F17" s="78">
        <v>1296.4</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20742.4</v>
      </c>
      <c r="BB17" s="48">
        <f t="shared" si="2"/>
        <v>20742.4</v>
      </c>
      <c r="BC17" s="37" t="str">
        <f t="shared" si="3"/>
        <v>INR  Twenty Thousand Seven Hundred &amp; Forty Two  and Paise Forty Only</v>
      </c>
      <c r="IA17" s="38">
        <v>4</v>
      </c>
      <c r="IB17" s="77" t="s">
        <v>89</v>
      </c>
      <c r="IC17" s="38" t="s">
        <v>48</v>
      </c>
      <c r="ID17" s="38">
        <v>241</v>
      </c>
      <c r="IE17" s="39" t="s">
        <v>82</v>
      </c>
      <c r="IF17" s="39" t="s">
        <v>49</v>
      </c>
      <c r="IG17" s="39" t="s">
        <v>50</v>
      </c>
      <c r="IH17" s="39">
        <v>10</v>
      </c>
      <c r="II17" s="39" t="s">
        <v>39</v>
      </c>
    </row>
    <row r="18" spans="1:243" s="38" customFormat="1" ht="105" customHeight="1">
      <c r="A18" s="22">
        <v>5</v>
      </c>
      <c r="B18" s="90" t="s">
        <v>117</v>
      </c>
      <c r="C18" s="24" t="s">
        <v>51</v>
      </c>
      <c r="D18" s="78">
        <v>101</v>
      </c>
      <c r="E18" s="81" t="s">
        <v>140</v>
      </c>
      <c r="F18" s="78">
        <v>423.95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42818.95</v>
      </c>
      <c r="BB18" s="48">
        <f t="shared" si="2"/>
        <v>42818.95</v>
      </c>
      <c r="BC18" s="37" t="str">
        <f t="shared" si="3"/>
        <v>INR  Forty Two Thousand Eight Hundred &amp; Eighteen  and Paise Ninety Five Only</v>
      </c>
      <c r="IA18" s="38">
        <v>5</v>
      </c>
      <c r="IB18" s="77" t="s">
        <v>90</v>
      </c>
      <c r="IC18" s="38" t="s">
        <v>51</v>
      </c>
      <c r="ID18" s="38">
        <v>4819</v>
      </c>
      <c r="IE18" s="39" t="s">
        <v>68</v>
      </c>
      <c r="IF18" s="39" t="s">
        <v>42</v>
      </c>
      <c r="IG18" s="39" t="s">
        <v>36</v>
      </c>
      <c r="IH18" s="39">
        <v>123.223</v>
      </c>
      <c r="II18" s="39" t="s">
        <v>39</v>
      </c>
    </row>
    <row r="19" spans="1:243" s="38" customFormat="1" ht="62.25" customHeight="1">
      <c r="A19" s="22">
        <v>6</v>
      </c>
      <c r="B19" s="90" t="s">
        <v>118</v>
      </c>
      <c r="C19" s="24" t="s">
        <v>52</v>
      </c>
      <c r="D19" s="78">
        <v>15</v>
      </c>
      <c r="E19" s="80" t="s">
        <v>68</v>
      </c>
      <c r="F19" s="78">
        <v>997.7</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14965.5</v>
      </c>
      <c r="BB19" s="48">
        <f t="shared" si="2"/>
        <v>14965.5</v>
      </c>
      <c r="BC19" s="37" t="str">
        <f t="shared" si="3"/>
        <v>INR  Fourteen Thousand Nine Hundred &amp; Sixty Five  and Paise Fifty Only</v>
      </c>
      <c r="IA19" s="38">
        <v>6</v>
      </c>
      <c r="IB19" s="77" t="s">
        <v>91</v>
      </c>
      <c r="IC19" s="38" t="s">
        <v>52</v>
      </c>
      <c r="ID19" s="38">
        <v>482</v>
      </c>
      <c r="IE19" s="39" t="s">
        <v>82</v>
      </c>
      <c r="IF19" s="39" t="s">
        <v>44</v>
      </c>
      <c r="IG19" s="39" t="s">
        <v>45</v>
      </c>
      <c r="IH19" s="39">
        <v>213</v>
      </c>
      <c r="II19" s="39" t="s">
        <v>39</v>
      </c>
    </row>
    <row r="20" spans="1:243" s="38" customFormat="1" ht="64.5" customHeight="1">
      <c r="A20" s="22">
        <v>7</v>
      </c>
      <c r="B20" s="91" t="s">
        <v>119</v>
      </c>
      <c r="C20" s="24" t="s">
        <v>53</v>
      </c>
      <c r="D20" s="78">
        <v>0.5</v>
      </c>
      <c r="E20" s="81" t="s">
        <v>141</v>
      </c>
      <c r="F20" s="78">
        <v>9763.8</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4881.9</v>
      </c>
      <c r="BB20" s="48">
        <f t="shared" si="2"/>
        <v>4881.9</v>
      </c>
      <c r="BC20" s="37" t="str">
        <f t="shared" si="3"/>
        <v>INR  Four Thousand Eight Hundred &amp; Eighty One  and Paise Ninety Only</v>
      </c>
      <c r="IA20" s="38">
        <v>7</v>
      </c>
      <c r="IB20" s="77" t="s">
        <v>92</v>
      </c>
      <c r="IC20" s="38" t="s">
        <v>53</v>
      </c>
      <c r="ID20" s="38">
        <v>4819</v>
      </c>
      <c r="IE20" s="39" t="s">
        <v>68</v>
      </c>
      <c r="IF20" s="39" t="s">
        <v>35</v>
      </c>
      <c r="IG20" s="39" t="s">
        <v>47</v>
      </c>
      <c r="IH20" s="39">
        <v>10</v>
      </c>
      <c r="II20" s="39" t="s">
        <v>39</v>
      </c>
    </row>
    <row r="21" spans="1:243" s="38" customFormat="1" ht="39" customHeight="1">
      <c r="A21" s="22">
        <v>8</v>
      </c>
      <c r="B21" s="92" t="s">
        <v>120</v>
      </c>
      <c r="C21" s="24" t="s">
        <v>54</v>
      </c>
      <c r="D21" s="78">
        <v>48</v>
      </c>
      <c r="E21" s="81" t="s">
        <v>140</v>
      </c>
      <c r="F21" s="78">
        <v>83.5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4008</v>
      </c>
      <c r="BB21" s="48">
        <f t="shared" si="2"/>
        <v>4008</v>
      </c>
      <c r="BC21" s="37" t="str">
        <f t="shared" si="3"/>
        <v>INR  Four Thousand  &amp;Eight  Only</v>
      </c>
      <c r="IA21" s="38">
        <v>8</v>
      </c>
      <c r="IB21" s="38" t="s">
        <v>93</v>
      </c>
      <c r="IC21" s="38" t="s">
        <v>54</v>
      </c>
      <c r="ID21" s="38">
        <v>100</v>
      </c>
      <c r="IE21" s="39" t="s">
        <v>39</v>
      </c>
      <c r="IF21" s="39" t="s">
        <v>49</v>
      </c>
      <c r="IG21" s="39" t="s">
        <v>50</v>
      </c>
      <c r="IH21" s="39">
        <v>10</v>
      </c>
      <c r="II21" s="39" t="s">
        <v>39</v>
      </c>
    </row>
    <row r="22" spans="1:243" s="38" customFormat="1" ht="42" customHeight="1">
      <c r="A22" s="22">
        <v>9</v>
      </c>
      <c r="B22" s="92" t="s">
        <v>121</v>
      </c>
      <c r="C22" s="24" t="s">
        <v>55</v>
      </c>
      <c r="D22" s="78">
        <v>5</v>
      </c>
      <c r="E22" s="81" t="s">
        <v>68</v>
      </c>
      <c r="F22" s="78">
        <v>693.05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3465.25</v>
      </c>
      <c r="BB22" s="48">
        <f t="shared" si="2"/>
        <v>3465.25</v>
      </c>
      <c r="BC22" s="37" t="str">
        <f t="shared" si="3"/>
        <v>INR  Three Thousand Four Hundred &amp; Sixty Five  and Paise Twenty Five Only</v>
      </c>
      <c r="IA22" s="38">
        <v>9</v>
      </c>
      <c r="IB22" s="77" t="s">
        <v>94</v>
      </c>
      <c r="IC22" s="38" t="s">
        <v>55</v>
      </c>
      <c r="ID22" s="38">
        <v>100</v>
      </c>
      <c r="IE22" s="39" t="s">
        <v>39</v>
      </c>
      <c r="IF22" s="39" t="s">
        <v>42</v>
      </c>
      <c r="IG22" s="39" t="s">
        <v>36</v>
      </c>
      <c r="IH22" s="39">
        <v>123.223</v>
      </c>
      <c r="II22" s="39" t="s">
        <v>39</v>
      </c>
    </row>
    <row r="23" spans="1:243" s="38" customFormat="1" ht="35.25" customHeight="1">
      <c r="A23" s="22">
        <v>10</v>
      </c>
      <c r="B23" s="92" t="s">
        <v>122</v>
      </c>
      <c r="C23" s="24" t="s">
        <v>56</v>
      </c>
      <c r="D23" s="78">
        <v>5</v>
      </c>
      <c r="E23" s="81" t="s">
        <v>68</v>
      </c>
      <c r="F23" s="78">
        <v>932.1</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4660.5</v>
      </c>
      <c r="BB23" s="48">
        <f t="shared" si="2"/>
        <v>4660.5</v>
      </c>
      <c r="BC23" s="37" t="str">
        <f t="shared" si="3"/>
        <v>INR  Four Thousand Six Hundred &amp; Sixty  and Paise Fifty Only</v>
      </c>
      <c r="IA23" s="38">
        <v>10</v>
      </c>
      <c r="IB23" s="77" t="s">
        <v>95</v>
      </c>
      <c r="IC23" s="38" t="s">
        <v>56</v>
      </c>
      <c r="ID23" s="38">
        <v>100</v>
      </c>
      <c r="IE23" s="39" t="s">
        <v>39</v>
      </c>
      <c r="IF23" s="39" t="s">
        <v>44</v>
      </c>
      <c r="IG23" s="39" t="s">
        <v>45</v>
      </c>
      <c r="IH23" s="39">
        <v>213</v>
      </c>
      <c r="II23" s="39" t="s">
        <v>39</v>
      </c>
    </row>
    <row r="24" spans="1:243" s="38" customFormat="1" ht="30" customHeight="1">
      <c r="A24" s="22">
        <v>11</v>
      </c>
      <c r="B24" s="90" t="s">
        <v>123</v>
      </c>
      <c r="C24" s="24" t="s">
        <v>57</v>
      </c>
      <c r="D24" s="78">
        <v>6</v>
      </c>
      <c r="E24" s="81" t="s">
        <v>68</v>
      </c>
      <c r="F24" s="78">
        <v>263.55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1581.3</v>
      </c>
      <c r="BB24" s="48">
        <f t="shared" si="2"/>
        <v>1581.3</v>
      </c>
      <c r="BC24" s="37" t="str">
        <f t="shared" si="3"/>
        <v>INR  One Thousand Five Hundred &amp; Eighty One  and Paise Thirty Only</v>
      </c>
      <c r="IA24" s="38">
        <v>11</v>
      </c>
      <c r="IB24" s="77" t="s">
        <v>96</v>
      </c>
      <c r="IC24" s="38" t="s">
        <v>57</v>
      </c>
      <c r="ID24" s="38">
        <v>100</v>
      </c>
      <c r="IE24" s="39" t="s">
        <v>39</v>
      </c>
      <c r="IF24" s="39" t="s">
        <v>35</v>
      </c>
      <c r="IG24" s="39" t="s">
        <v>47</v>
      </c>
      <c r="IH24" s="39">
        <v>10</v>
      </c>
      <c r="II24" s="39" t="s">
        <v>39</v>
      </c>
    </row>
    <row r="25" spans="1:243" s="38" customFormat="1" ht="27.75" customHeight="1">
      <c r="A25" s="22">
        <v>12</v>
      </c>
      <c r="B25" s="79" t="s">
        <v>124</v>
      </c>
      <c r="C25" s="24" t="s">
        <v>80</v>
      </c>
      <c r="D25" s="78">
        <v>5</v>
      </c>
      <c r="E25" s="81" t="s">
        <v>68</v>
      </c>
      <c r="F25" s="78">
        <v>303.9</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1519.5</v>
      </c>
      <c r="BB25" s="48">
        <f aca="true" t="shared" si="6" ref="BB25:BB39">BA25+SUM(N25:AZ25)</f>
        <v>1519.5</v>
      </c>
      <c r="BC25" s="37" t="str">
        <f aca="true" t="shared" si="7" ref="BC25:BC39">SpellNumber(L25,BB25)</f>
        <v>INR  One Thousand Five Hundred &amp; Nineteen  and Paise Fifty Only</v>
      </c>
      <c r="IA25" s="38">
        <v>12</v>
      </c>
      <c r="IB25" s="77" t="s">
        <v>97</v>
      </c>
      <c r="IC25" s="38" t="s">
        <v>80</v>
      </c>
      <c r="ID25" s="38">
        <v>75</v>
      </c>
      <c r="IE25" s="39" t="s">
        <v>39</v>
      </c>
      <c r="IF25" s="39" t="s">
        <v>42</v>
      </c>
      <c r="IG25" s="39" t="s">
        <v>36</v>
      </c>
      <c r="IH25" s="39">
        <v>123.223</v>
      </c>
      <c r="II25" s="39" t="s">
        <v>39</v>
      </c>
    </row>
    <row r="26" spans="1:243" s="38" customFormat="1" ht="75" customHeight="1">
      <c r="A26" s="22">
        <v>13</v>
      </c>
      <c r="B26" s="90" t="s">
        <v>125</v>
      </c>
      <c r="C26" s="24" t="s">
        <v>58</v>
      </c>
      <c r="D26" s="78">
        <v>4.5</v>
      </c>
      <c r="E26" s="81" t="s">
        <v>68</v>
      </c>
      <c r="F26" s="78">
        <v>4007.65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18034.43</v>
      </c>
      <c r="BB26" s="48">
        <f t="shared" si="6"/>
        <v>18034.43</v>
      </c>
      <c r="BC26" s="37" t="str">
        <f t="shared" si="7"/>
        <v>INR  Eighteen Thousand  &amp;Thirty Four  and Paise Forty Three Only</v>
      </c>
      <c r="IA26" s="38">
        <v>13</v>
      </c>
      <c r="IB26" s="77" t="s">
        <v>98</v>
      </c>
      <c r="IC26" s="38" t="s">
        <v>58</v>
      </c>
      <c r="ID26" s="38">
        <v>75</v>
      </c>
      <c r="IE26" s="39" t="s">
        <v>39</v>
      </c>
      <c r="IF26" s="39" t="s">
        <v>44</v>
      </c>
      <c r="IG26" s="39" t="s">
        <v>45</v>
      </c>
      <c r="IH26" s="39">
        <v>213</v>
      </c>
      <c r="II26" s="39" t="s">
        <v>39</v>
      </c>
    </row>
    <row r="27" spans="1:243" s="38" customFormat="1" ht="65.25" customHeight="1">
      <c r="A27" s="22">
        <v>14</v>
      </c>
      <c r="B27" s="90" t="s">
        <v>126</v>
      </c>
      <c r="C27" s="24" t="s">
        <v>59</v>
      </c>
      <c r="D27" s="78">
        <v>48</v>
      </c>
      <c r="E27" s="81" t="s">
        <v>68</v>
      </c>
      <c r="F27" s="78">
        <v>1500.55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72026.4</v>
      </c>
      <c r="BB27" s="48">
        <f t="shared" si="6"/>
        <v>72026.4</v>
      </c>
      <c r="BC27" s="37" t="str">
        <f t="shared" si="7"/>
        <v>INR  Seventy Two Thousand  &amp;Twenty Six  and Paise Forty Only</v>
      </c>
      <c r="IA27" s="38">
        <v>14</v>
      </c>
      <c r="IB27" s="77" t="s">
        <v>99</v>
      </c>
      <c r="IC27" s="38" t="s">
        <v>59</v>
      </c>
      <c r="ID27" s="38">
        <v>100</v>
      </c>
      <c r="IE27" s="39" t="s">
        <v>39</v>
      </c>
      <c r="IF27" s="39" t="s">
        <v>35</v>
      </c>
      <c r="IG27" s="39" t="s">
        <v>47</v>
      </c>
      <c r="IH27" s="39">
        <v>10</v>
      </c>
      <c r="II27" s="39" t="s">
        <v>39</v>
      </c>
    </row>
    <row r="28" spans="1:243" s="38" customFormat="1" ht="39" customHeight="1">
      <c r="A28" s="22">
        <v>15</v>
      </c>
      <c r="B28" s="90" t="s">
        <v>127</v>
      </c>
      <c r="C28" s="24" t="s">
        <v>60</v>
      </c>
      <c r="D28" s="78">
        <v>8</v>
      </c>
      <c r="E28" s="81" t="s">
        <v>142</v>
      </c>
      <c r="F28" s="78">
        <v>103.55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828.4</v>
      </c>
      <c r="BB28" s="48">
        <f t="shared" si="6"/>
        <v>828.4</v>
      </c>
      <c r="BC28" s="37" t="str">
        <f t="shared" si="7"/>
        <v>INR  Eight Hundred &amp; Twenty Eight  and Paise Forty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90" t="s">
        <v>128</v>
      </c>
      <c r="C29" s="24" t="s">
        <v>61</v>
      </c>
      <c r="D29" s="78">
        <v>8</v>
      </c>
      <c r="E29" s="81" t="s">
        <v>142</v>
      </c>
      <c r="F29" s="78">
        <v>59.65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477.2</v>
      </c>
      <c r="BB29" s="48">
        <f t="shared" si="6"/>
        <v>477.2</v>
      </c>
      <c r="BC29" s="37" t="str">
        <f t="shared" si="7"/>
        <v>INR  Four Hundred &amp; Seventy Seven  and Paise Twenty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90" t="s">
        <v>129</v>
      </c>
      <c r="C30" s="24" t="s">
        <v>62</v>
      </c>
      <c r="D30" s="78">
        <v>7</v>
      </c>
      <c r="E30" s="81" t="s">
        <v>142</v>
      </c>
      <c r="F30" s="78">
        <v>62.05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434.35</v>
      </c>
      <c r="BB30" s="48">
        <f t="shared" si="6"/>
        <v>434.35</v>
      </c>
      <c r="BC30" s="37" t="str">
        <f t="shared" si="7"/>
        <v>INR  Four Hundred &amp; Thirty Four  and Paise Thirty Five Only</v>
      </c>
      <c r="IA30" s="38">
        <v>17</v>
      </c>
      <c r="IB30" s="77" t="s">
        <v>102</v>
      </c>
      <c r="IC30" s="38" t="s">
        <v>62</v>
      </c>
      <c r="ID30" s="38">
        <v>100</v>
      </c>
      <c r="IE30" s="39" t="s">
        <v>39</v>
      </c>
      <c r="IF30" s="39" t="s">
        <v>44</v>
      </c>
      <c r="IG30" s="39" t="s">
        <v>63</v>
      </c>
      <c r="IH30" s="39">
        <v>10</v>
      </c>
      <c r="II30" s="39" t="s">
        <v>39</v>
      </c>
    </row>
    <row r="31" spans="1:243" s="38" customFormat="1" ht="45.75" customHeight="1">
      <c r="A31" s="22">
        <v>18</v>
      </c>
      <c r="B31" s="90" t="s">
        <v>130</v>
      </c>
      <c r="C31" s="24" t="s">
        <v>70</v>
      </c>
      <c r="D31" s="78">
        <v>1</v>
      </c>
      <c r="E31" s="81" t="s">
        <v>143</v>
      </c>
      <c r="F31" s="78">
        <v>3163.25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3163.25</v>
      </c>
      <c r="BB31" s="48">
        <f t="shared" si="6"/>
        <v>3163.25</v>
      </c>
      <c r="BC31" s="37" t="str">
        <f t="shared" si="7"/>
        <v>INR  Three Thousand One Hundred &amp; Sixty Three  and Paise Twenty Five Only</v>
      </c>
      <c r="IA31" s="38">
        <v>18</v>
      </c>
      <c r="IB31" s="77" t="s">
        <v>103</v>
      </c>
      <c r="IC31" s="38" t="s">
        <v>70</v>
      </c>
      <c r="ID31" s="38">
        <v>100</v>
      </c>
      <c r="IE31" s="39" t="s">
        <v>39</v>
      </c>
      <c r="IF31" s="39" t="s">
        <v>44</v>
      </c>
      <c r="IG31" s="39" t="s">
        <v>63</v>
      </c>
      <c r="IH31" s="39">
        <v>10</v>
      </c>
      <c r="II31" s="39" t="s">
        <v>39</v>
      </c>
    </row>
    <row r="32" spans="1:243" s="38" customFormat="1" ht="48" customHeight="1">
      <c r="A32" s="22">
        <v>19.1</v>
      </c>
      <c r="B32" s="90" t="s">
        <v>131</v>
      </c>
      <c r="C32" s="24" t="s">
        <v>71</v>
      </c>
      <c r="D32" s="78">
        <v>5</v>
      </c>
      <c r="E32" s="81" t="s">
        <v>144</v>
      </c>
      <c r="F32" s="78">
        <v>284.9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1424.5</v>
      </c>
      <c r="BB32" s="48">
        <f>BA32+SUM(N32:AZ32)</f>
        <v>1424.5</v>
      </c>
      <c r="BC32" s="37" t="str">
        <f>SpellNumber(L32,BB32)</f>
        <v>INR  One Thousand Four Hundred &amp; Twenty Four  and Paise Fifty Only</v>
      </c>
      <c r="IA32" s="38">
        <v>19</v>
      </c>
      <c r="IB32" s="77" t="s">
        <v>104</v>
      </c>
      <c r="IC32" s="38" t="s">
        <v>71</v>
      </c>
      <c r="ID32" s="38">
        <v>75</v>
      </c>
      <c r="IE32" s="39" t="s">
        <v>39</v>
      </c>
      <c r="IF32" s="39" t="s">
        <v>44</v>
      </c>
      <c r="IG32" s="39" t="s">
        <v>63</v>
      </c>
      <c r="IH32" s="39">
        <v>10</v>
      </c>
      <c r="II32" s="39" t="s">
        <v>39</v>
      </c>
    </row>
    <row r="33" spans="1:243" s="38" customFormat="1" ht="47.25" customHeight="1">
      <c r="A33" s="22">
        <v>19.2</v>
      </c>
      <c r="B33" s="90" t="s">
        <v>132</v>
      </c>
      <c r="C33" s="24" t="s">
        <v>72</v>
      </c>
      <c r="D33" s="78">
        <v>1</v>
      </c>
      <c r="E33" s="81" t="s">
        <v>144</v>
      </c>
      <c r="F33" s="78">
        <v>438</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438</v>
      </c>
      <c r="BB33" s="48">
        <f t="shared" si="6"/>
        <v>438</v>
      </c>
      <c r="BC33" s="37" t="str">
        <f t="shared" si="7"/>
        <v>INR  Four Hundred &amp; Thirty Eight  Only</v>
      </c>
      <c r="IA33" s="38">
        <v>20</v>
      </c>
      <c r="IB33" s="77" t="s">
        <v>105</v>
      </c>
      <c r="IC33" s="38" t="s">
        <v>72</v>
      </c>
      <c r="ID33" s="38">
        <v>100</v>
      </c>
      <c r="IE33" s="39" t="s">
        <v>39</v>
      </c>
      <c r="IF33" s="39" t="s">
        <v>44</v>
      </c>
      <c r="IG33" s="39" t="s">
        <v>63</v>
      </c>
      <c r="IH33" s="39">
        <v>10</v>
      </c>
      <c r="II33" s="39" t="s">
        <v>39</v>
      </c>
    </row>
    <row r="34" spans="1:243" s="38" customFormat="1" ht="45.75" customHeight="1">
      <c r="A34" s="22">
        <v>20</v>
      </c>
      <c r="B34" s="90" t="s">
        <v>133</v>
      </c>
      <c r="C34" s="24" t="s">
        <v>73</v>
      </c>
      <c r="D34" s="78">
        <v>1</v>
      </c>
      <c r="E34" s="81" t="s">
        <v>142</v>
      </c>
      <c r="F34" s="78">
        <v>418.95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418.95</v>
      </c>
      <c r="BB34" s="48">
        <f t="shared" si="6"/>
        <v>418.95</v>
      </c>
      <c r="BC34" s="37" t="str">
        <f t="shared" si="7"/>
        <v>INR  Four Hundred &amp; Eighteen  and Paise Ninety Five Only</v>
      </c>
      <c r="IA34" s="38">
        <v>21</v>
      </c>
      <c r="IB34" s="77" t="s">
        <v>106</v>
      </c>
      <c r="IC34" s="38" t="s">
        <v>73</v>
      </c>
      <c r="ID34" s="38">
        <v>100</v>
      </c>
      <c r="IE34" s="39" t="s">
        <v>39</v>
      </c>
      <c r="IF34" s="39" t="s">
        <v>44</v>
      </c>
      <c r="IG34" s="39" t="s">
        <v>63</v>
      </c>
      <c r="IH34" s="39">
        <v>10</v>
      </c>
      <c r="II34" s="39" t="s">
        <v>39</v>
      </c>
    </row>
    <row r="35" spans="1:243" s="38" customFormat="1" ht="54" customHeight="1">
      <c r="A35" s="22">
        <v>21</v>
      </c>
      <c r="B35" s="90" t="s">
        <v>134</v>
      </c>
      <c r="C35" s="24" t="s">
        <v>74</v>
      </c>
      <c r="D35" s="78">
        <v>1</v>
      </c>
      <c r="E35" s="81" t="s">
        <v>142</v>
      </c>
      <c r="F35" s="78">
        <v>606.25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606.25</v>
      </c>
      <c r="BB35" s="48">
        <f t="shared" si="6"/>
        <v>606.25</v>
      </c>
      <c r="BC35" s="37" t="str">
        <f t="shared" si="7"/>
        <v>INR  Six Hundred &amp; Six  and Paise Twenty Five Only</v>
      </c>
      <c r="IA35" s="38">
        <v>22</v>
      </c>
      <c r="IB35" s="77" t="s">
        <v>107</v>
      </c>
      <c r="IC35" s="38" t="s">
        <v>74</v>
      </c>
      <c r="ID35" s="38">
        <v>100</v>
      </c>
      <c r="IE35" s="39" t="s">
        <v>39</v>
      </c>
      <c r="IF35" s="39" t="s">
        <v>44</v>
      </c>
      <c r="IG35" s="39" t="s">
        <v>63</v>
      </c>
      <c r="IH35" s="39">
        <v>10</v>
      </c>
      <c r="II35" s="39" t="s">
        <v>39</v>
      </c>
    </row>
    <row r="36" spans="1:243" s="38" customFormat="1" ht="46.5" customHeight="1">
      <c r="A36" s="22">
        <v>22</v>
      </c>
      <c r="B36" s="90" t="s">
        <v>135</v>
      </c>
      <c r="C36" s="24" t="s">
        <v>75</v>
      </c>
      <c r="D36" s="78">
        <v>1</v>
      </c>
      <c r="E36" s="81" t="s">
        <v>142</v>
      </c>
      <c r="F36" s="78">
        <v>673.45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673.45</v>
      </c>
      <c r="BB36" s="48">
        <f t="shared" si="6"/>
        <v>673.45</v>
      </c>
      <c r="BC36" s="37" t="str">
        <f t="shared" si="7"/>
        <v>INR  Six Hundred &amp; Seventy Three  and Paise Forty Five Only</v>
      </c>
      <c r="IA36" s="38">
        <v>23</v>
      </c>
      <c r="IB36" s="77" t="s">
        <v>108</v>
      </c>
      <c r="IC36" s="38" t="s">
        <v>75</v>
      </c>
      <c r="ID36" s="38">
        <v>75</v>
      </c>
      <c r="IE36" s="39" t="s">
        <v>39</v>
      </c>
      <c r="IF36" s="39" t="s">
        <v>44</v>
      </c>
      <c r="IG36" s="39" t="s">
        <v>63</v>
      </c>
      <c r="IH36" s="39">
        <v>10</v>
      </c>
      <c r="II36" s="39" t="s">
        <v>39</v>
      </c>
    </row>
    <row r="37" spans="1:243" s="38" customFormat="1" ht="38.25" customHeight="1">
      <c r="A37" s="22">
        <v>23</v>
      </c>
      <c r="B37" s="90" t="s">
        <v>136</v>
      </c>
      <c r="C37" s="24" t="s">
        <v>76</v>
      </c>
      <c r="D37" s="78">
        <v>84</v>
      </c>
      <c r="E37" s="81" t="s">
        <v>68</v>
      </c>
      <c r="F37" s="78">
        <v>18.25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1533</v>
      </c>
      <c r="BB37" s="48">
        <f t="shared" si="6"/>
        <v>1533</v>
      </c>
      <c r="BC37" s="37" t="str">
        <f t="shared" si="7"/>
        <v>INR  One Thousand Five Hundred &amp; Thirty Three  Only</v>
      </c>
      <c r="IA37" s="38">
        <v>24</v>
      </c>
      <c r="IB37" s="77" t="s">
        <v>109</v>
      </c>
      <c r="IC37" s="38" t="s">
        <v>76</v>
      </c>
      <c r="ID37" s="38">
        <v>75</v>
      </c>
      <c r="IE37" s="39" t="s">
        <v>39</v>
      </c>
      <c r="IF37" s="39" t="s">
        <v>44</v>
      </c>
      <c r="IG37" s="39" t="s">
        <v>63</v>
      </c>
      <c r="IH37" s="39">
        <v>10</v>
      </c>
      <c r="II37" s="39" t="s">
        <v>39</v>
      </c>
    </row>
    <row r="38" spans="1:243" s="38" customFormat="1" ht="35.25" customHeight="1">
      <c r="A38" s="22">
        <v>24</v>
      </c>
      <c r="B38" s="90" t="s">
        <v>137</v>
      </c>
      <c r="C38" s="24" t="s">
        <v>77</v>
      </c>
      <c r="D38" s="78">
        <v>84</v>
      </c>
      <c r="E38" s="81" t="s">
        <v>145</v>
      </c>
      <c r="F38" s="78">
        <v>115.15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9672.6</v>
      </c>
      <c r="BB38" s="48">
        <f t="shared" si="6"/>
        <v>9672.6</v>
      </c>
      <c r="BC38" s="37" t="str">
        <f t="shared" si="7"/>
        <v>INR  Nine Thousand Six Hundred &amp; Seventy Two  and Paise Sixty Only</v>
      </c>
      <c r="IA38" s="38">
        <v>25</v>
      </c>
      <c r="IB38" s="77" t="s">
        <v>110</v>
      </c>
      <c r="IC38" s="38" t="s">
        <v>77</v>
      </c>
      <c r="ID38" s="38">
        <v>50</v>
      </c>
      <c r="IE38" s="39" t="s">
        <v>39</v>
      </c>
      <c r="IF38" s="39" t="s">
        <v>44</v>
      </c>
      <c r="IG38" s="39" t="s">
        <v>63</v>
      </c>
      <c r="IH38" s="39">
        <v>10</v>
      </c>
      <c r="II38" s="39" t="s">
        <v>39</v>
      </c>
    </row>
    <row r="39" spans="1:243" s="38" customFormat="1" ht="57" customHeight="1">
      <c r="A39" s="22">
        <v>25</v>
      </c>
      <c r="B39" s="79" t="s">
        <v>138</v>
      </c>
      <c r="C39" s="24" t="s">
        <v>78</v>
      </c>
      <c r="D39" s="78">
        <v>84</v>
      </c>
      <c r="E39" s="81" t="s">
        <v>68</v>
      </c>
      <c r="F39" s="78">
        <v>153.45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12889.8</v>
      </c>
      <c r="BB39" s="48">
        <f t="shared" si="6"/>
        <v>12889.8</v>
      </c>
      <c r="BC39" s="37" t="str">
        <f t="shared" si="7"/>
        <v>INR  Twelve Thousand Eight Hundred &amp; Eighty Nine  and Paise Eighty Only</v>
      </c>
      <c r="IA39" s="38">
        <v>26</v>
      </c>
      <c r="IB39" s="77" t="s">
        <v>111</v>
      </c>
      <c r="IC39" s="38" t="s">
        <v>78</v>
      </c>
      <c r="ID39" s="38">
        <v>50</v>
      </c>
      <c r="IE39" s="39" t="s">
        <v>39</v>
      </c>
      <c r="IF39" s="39" t="s">
        <v>44</v>
      </c>
      <c r="IG39" s="39" t="s">
        <v>63</v>
      </c>
      <c r="IH39" s="39">
        <v>10</v>
      </c>
      <c r="II39" s="39" t="s">
        <v>39</v>
      </c>
    </row>
    <row r="40" spans="1:243" s="38" customFormat="1" ht="57" customHeight="1">
      <c r="A40" s="22">
        <v>26</v>
      </c>
      <c r="B40" s="90" t="s">
        <v>139</v>
      </c>
      <c r="C40" s="24" t="s">
        <v>112</v>
      </c>
      <c r="D40" s="78">
        <v>25</v>
      </c>
      <c r="E40" s="81" t="s">
        <v>68</v>
      </c>
      <c r="F40" s="78">
        <v>121.55</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3038.75</v>
      </c>
      <c r="BB40" s="48">
        <f>BA40+SUM(N40:AZ40)</f>
        <v>3038.75</v>
      </c>
      <c r="BC40" s="37" t="str">
        <f>SpellNumber(L40,BB40)</f>
        <v>INR  Three Thousand  &amp;Thirty Eight  and Paise Seventy Five Only</v>
      </c>
      <c r="IA40" s="38">
        <v>26</v>
      </c>
      <c r="IB40" s="77" t="s">
        <v>111</v>
      </c>
      <c r="IC40" s="38" t="s">
        <v>78</v>
      </c>
      <c r="ID40" s="38">
        <v>50</v>
      </c>
      <c r="IE40" s="39" t="s">
        <v>39</v>
      </c>
      <c r="IF40" s="39" t="s">
        <v>44</v>
      </c>
      <c r="IG40" s="39" t="s">
        <v>63</v>
      </c>
      <c r="IH40" s="39">
        <v>10</v>
      </c>
      <c r="II40" s="39" t="s">
        <v>39</v>
      </c>
    </row>
    <row r="41" spans="1:243" s="38" customFormat="1" ht="48" customHeight="1">
      <c r="A41" s="53" t="s">
        <v>83</v>
      </c>
      <c r="B41" s="54"/>
      <c r="C41" s="55"/>
      <c r="D41" s="56"/>
      <c r="E41" s="56"/>
      <c r="F41" s="56"/>
      <c r="G41" s="56"/>
      <c r="H41" s="57"/>
      <c r="I41" s="57"/>
      <c r="J41" s="57"/>
      <c r="K41" s="57"/>
      <c r="L41" s="58"/>
      <c r="BA41" s="59">
        <f>SUM(BA13:BA40)</f>
        <v>579558.73</v>
      </c>
      <c r="BB41" s="60">
        <f>SUM(BB13:BB40)</f>
        <v>579558.73</v>
      </c>
      <c r="BC41" s="37" t="str">
        <f>SpellNumber($E$2,BB41)</f>
        <v>INR  Five Lakh Seventy Nine Thousand Five Hundred &amp; Fifty Eight  and Paise Seventy Three Only</v>
      </c>
      <c r="IE41" s="39">
        <v>4</v>
      </c>
      <c r="IF41" s="39" t="s">
        <v>44</v>
      </c>
      <c r="IG41" s="39" t="s">
        <v>63</v>
      </c>
      <c r="IH41" s="39">
        <v>10</v>
      </c>
      <c r="II41" s="39" t="s">
        <v>39</v>
      </c>
    </row>
    <row r="42" spans="1:243" s="69" customFormat="1" ht="18">
      <c r="A42" s="54" t="s">
        <v>84</v>
      </c>
      <c r="B42" s="61"/>
      <c r="C42" s="62"/>
      <c r="D42" s="63"/>
      <c r="E42" s="75" t="s">
        <v>65</v>
      </c>
      <c r="F42" s="76"/>
      <c r="G42" s="64"/>
      <c r="H42" s="65"/>
      <c r="I42" s="65"/>
      <c r="J42" s="65"/>
      <c r="K42" s="66"/>
      <c r="L42" s="67"/>
      <c r="M42" s="68"/>
      <c r="O42" s="38"/>
      <c r="P42" s="38"/>
      <c r="Q42" s="38"/>
      <c r="R42" s="38"/>
      <c r="S42" s="38"/>
      <c r="BA42" s="70">
        <f>IF(ISBLANK(F42),0,IF(E42="Excess (+)",ROUND(BA41+(BA41*F42),2),IF(E42="Less (-)",ROUND(BA41+(BA41*F42*(-1)),2),IF(E42="At Par",BA41,0))))</f>
        <v>0</v>
      </c>
      <c r="BB42" s="71">
        <f>ROUND(BA42,0)</f>
        <v>0</v>
      </c>
      <c r="BC42" s="37" t="str">
        <f>SpellNumber($E$2,BB42)</f>
        <v>INR Zero Only</v>
      </c>
      <c r="IE42" s="72"/>
      <c r="IF42" s="72"/>
      <c r="IG42" s="72"/>
      <c r="IH42" s="72"/>
      <c r="II42" s="72"/>
    </row>
    <row r="43" spans="1:243" s="69" customFormat="1" ht="18">
      <c r="A43" s="53" t="s">
        <v>85</v>
      </c>
      <c r="B43" s="53"/>
      <c r="C43" s="83" t="str">
        <f>SpellNumber($E$2,BB42)</f>
        <v>INR Zero Only</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IE43" s="72"/>
      <c r="IF43" s="72"/>
      <c r="IG43" s="72"/>
      <c r="IH43" s="72"/>
      <c r="II43" s="72"/>
    </row>
    <row r="44" ht="15"/>
    <row r="45" ht="15"/>
    <row r="46" ht="15"/>
    <row r="47" ht="15"/>
    <row r="48" ht="15"/>
    <row r="49" ht="15"/>
    <row r="50"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L40">
      <formula1>"INR"</formula1>
    </dataValidation>
    <dataValidation type="decimal" allowBlank="1" showErrorMessage="1" errorTitle="Invalid Entry" error="Only Numeric Values are allowed. " sqref="A13:A4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64</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2023-03-21T07:54:55Z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