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<sst xmlns="http://schemas.openxmlformats.org/spreadsheetml/2006/main" count="162" uniqueCount="70">
  <si>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</si>
  <si>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</si>
  <si>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</si>
  <si>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</si>
  <si>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</si>
  <si>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</si>
  <si>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</si>
  <si>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</si>
  <si>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</si>
  <si>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</si>
  <si>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</si>
  <si>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</si>
  <si>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</si>
  <si>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</si>
  <si>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</si>
  <si>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</si>
  <si>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</si>
  <si>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</si>
  <si>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</si>
  <si>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</si>
  <si>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</si>
  <si>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</si>
  <si>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</si>
  <si>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</si>
  <si>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</si>
  <si>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</si>
  <si>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</si>
  <si>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</si>
  <si>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</si>
  <si>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</si>
  <si>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</si>
  <si>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</si>
  <si>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</si>
  <si>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</si>
  <si>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</si>
  <si>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</si>
  <si>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</si>
  <si>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</si>
  <si>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</si>
  <si>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</si>
  <si>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</si>
  <si>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</si>
  <si>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</si>
  <si>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</si>
  <si>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</si>
  <si>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</si>
  <si>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</si>
  <si>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</si>
  <si>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</si>
  <si>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</si>
  <si>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</si>
  <si>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</si>
  <si>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Nos.</t>
  </si>
  <si>
    <t>Partial Conversion</t>
  </si>
  <si>
    <t>item2</t>
  </si>
  <si>
    <t>item3</t>
  </si>
  <si>
    <t>item4</t>
  </si>
  <si>
    <r>
      <rPr>
        <b/>
        <sz val="14"/>
        <color indexed="8"/>
        <rFont val="Times New Roman"/>
        <family val="1"/>
      </rPr>
      <t xml:space="preserve">SUPPLY, INSTALLATION, DEMONSTRATION OF THERMAL-MECHANICAL PHYSICAL SIMULATOR AND TESTING EQUIPMENT </t>
    </r>
    <r>
      <rPr>
        <sz val="14"/>
        <color indexed="8"/>
        <rFont val="Times New Roman"/>
        <family val="1"/>
      </rPr>
      <t xml:space="preserve"> (As per Technical specification given in Annexure-1)</t>
    </r>
  </si>
  <si>
    <r>
      <rPr>
        <b/>
        <sz val="14"/>
        <color indexed="8"/>
        <rFont val="Times New Roman"/>
        <family val="1"/>
      </rPr>
      <t>Skilled operator support for the equipment for 5 Years and submit the quote for the same in INR only</t>
    </r>
    <r>
      <rPr>
        <sz val="14"/>
        <color indexed="8"/>
        <rFont val="Times New Roman"/>
        <family val="1"/>
      </rPr>
      <t xml:space="preserve"> (As per Technical specification given in Annexure-1)</t>
    </r>
  </si>
  <si>
    <r>
      <rPr>
        <b/>
        <sz val="14"/>
        <color indexed="8"/>
        <rFont val="Times New Roman"/>
        <family val="1"/>
      </rPr>
      <t xml:space="preserve">Optional Items a:
Facility for cryogenic treatment to simulate cryogenic hardening using suitable media for property evaluation tests at sub-zero temperatures to be quoted. Minimum Temperature must be -150°C. Average Cooling Rate must be 10 °C/sec from room temp to -150°C
</t>
    </r>
    <r>
      <rPr>
        <sz val="14"/>
        <color indexed="8"/>
        <rFont val="Times New Roman"/>
        <family val="1"/>
      </rPr>
      <t xml:space="preserve"> (As per Technical specification given in Annexure-1)
(The rate quoted shall not be considered for determining L1.)
</t>
    </r>
  </si>
  <si>
    <r>
      <rPr>
        <b/>
        <sz val="14"/>
        <color indexed="8"/>
        <rFont val="Times New Roman"/>
        <family val="1"/>
      </rPr>
      <t xml:space="preserve">Optional Items b:
b) Suppliers must offer the option for a calibration &amp; maintenance Contract, from the end of the comprehensive warranty period. 
</t>
    </r>
    <r>
      <rPr>
        <sz val="14"/>
        <color indexed="8"/>
        <rFont val="Times New Roman"/>
        <family val="1"/>
      </rPr>
      <t xml:space="preserve"> (As per Technical specification given in Annexure-1)
(The rate quoted shall not be considered for determining L1.)
</t>
    </r>
  </si>
  <si>
    <r>
      <rPr>
        <b/>
        <sz val="14"/>
        <color indexed="8"/>
        <rFont val="Times New Roman"/>
        <family val="1"/>
      </rPr>
      <t xml:space="preserve">Optional Items c:
The Supplier shall state the frequency and details of future calibrations including service &amp; logistical costs. This shall include lead times and duration of calibration
</t>
    </r>
    <r>
      <rPr>
        <sz val="14"/>
        <color indexed="8"/>
        <rFont val="Times New Roman"/>
        <family val="1"/>
      </rPr>
      <t xml:space="preserve"> (As per Technical specification given in Annexure-1)
(The rate quoted shall not be considered for determining L1.)
</t>
    </r>
  </si>
  <si>
    <t xml:space="preserve">Name of Work: SUPPLY, INSTALLATION, DEMONSTRATION OF THERMAL-MECHANICAL PHYSICAL SIMULATOR AND TESTING EQUIPMENT at IIT (BHU) Varanasi
</t>
  </si>
  <si>
    <t>SUPPLY, INSTALLATION, DEMONSTRATION OF THERMAL-MECHANICAL PHYSICAL SIMULATOR AND TESTING EQUIPMENT  (As per Technical specification given in Annexure-1)</t>
  </si>
  <si>
    <t>Skilled operator support for the equipment for 5 Years and submit the quote for the same in INR only (As per Technical specification given in Annexure-1)</t>
  </si>
  <si>
    <t xml:space="preserve">Optional Items a:
Facility for cryogenic treatment to simulate cryogenic hardening using suitable media for property evaluation tests at sub-zero temperatures to be quoted. Minimum Temperature must be -150°C. Average Cooling Rate must be 10 °C/sec from room temp to -150°C
 (As per Technical specification given in Annexure-1)
(The rate quoted shall not be considered for determining L1.)
</t>
  </si>
  <si>
    <t xml:space="preserve">Optional Items b:
b) Suppliers must offer the option for a calibration &amp; maintenance Contract, from the end of the comprehensive warranty period. 
 (As per Technical specification given in Annexure-1)
(The rate quoted shall not be considered for determining L1.)
</t>
  </si>
  <si>
    <t xml:space="preserve">Optional Items c:
The Supplier shall state the frequency and details of future calibrations including service &amp; logistical costs. This shall include lead times and duration of calibration
 (As per Technical specification given in Annexure-1)
(The rate quoted shall not be considered for determining L1.)
</t>
  </si>
  <si>
    <t>Contract No: IIT (BHU)/CIF/2022-23/TMPST/64, dated 19.01.2023</t>
  </si>
  <si>
    <t>Tender Inviting Authority: Chairman of Purchase Committee &amp; Professor In-charge, Central Instrument Facility , IIT (BHU),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</si>
</sst>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3">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64"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64"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9" xfId="61" applyNumberFormat="1" applyFont="1" applyFill="1" applyBorder="1" applyAlignment="1">
      <alignment horizontal="right" vertical="top"/>
      <protection/>
    </xf>
    <xf numFmtId="0" fontId="15" fillId="0" borderId="20"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2" fontId="7" fillId="35" borderId="14" xfId="57" applyNumberFormat="1" applyFont="1" applyFill="1" applyBorder="1" applyAlignment="1" applyProtection="1">
      <alignment horizontal="right" vertical="top"/>
      <protection locked="0"/>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2" fontId="7" fillId="0" borderId="21"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21"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4" fillId="0" borderId="0" xfId="57" applyNumberFormat="1" applyFont="1" applyFill="1" applyAlignment="1">
      <alignment vertical="top" wrapText="1"/>
      <protection/>
    </xf>
    <xf numFmtId="2" fontId="7" fillId="37" borderId="13" xfId="57" applyNumberFormat="1" applyFont="1" applyFill="1" applyBorder="1" applyAlignment="1" applyProtection="1">
      <alignment horizontal="right" vertical="top"/>
      <protection locked="0"/>
    </xf>
    <xf numFmtId="0" fontId="24" fillId="0" borderId="21" xfId="0" applyFont="1" applyFill="1" applyBorder="1" applyAlignment="1">
      <alignment horizontal="left" vertical="center" wrapText="1"/>
    </xf>
    <xf numFmtId="0" fontId="24" fillId="0" borderId="21" xfId="0" applyFont="1" applyFill="1" applyBorder="1" applyAlignment="1">
      <alignment horizontal="left" vertical="top" wrapText="1"/>
    </xf>
    <xf numFmtId="0" fontId="11" fillId="0" borderId="13"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8" fillId="0" borderId="0" xfId="57" applyNumberFormat="1" applyFont="1" applyFill="1" applyBorder="1" applyAlignment="1">
      <alignment horizontal="left" vertical="top" wrapText="1"/>
      <protection/>
    </xf>
    <xf numFmtId="0" fontId="10" fillId="0" borderId="22" xfId="57" applyNumberFormat="1" applyFont="1" applyFill="1" applyBorder="1" applyAlignment="1" applyProtection="1">
      <alignment horizontal="center" wrapText="1"/>
      <protection locked="0"/>
    </xf>
    <xf numFmtId="0" fontId="7" fillId="38" borderId="13" xfId="61"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75" zoomScaleNormal="75" zoomScalePageLayoutView="0" workbookViewId="0" topLeftCell="A1">
      <selection activeCell="C21" sqref="C21:BC21"/>
    </sheetView>
  </sheetViews>
  <sheetFormatPr defaultColWidth="9.140625" defaultRowHeight="15"/>
  <cols>
    <col min="1" max="1" width="12.7109375" style="1" customWidth="1"/>
    <col min="2" max="2" width="79.2812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4.421875" style="1" customWidth="1"/>
    <col min="16" max="16" width="14.7109375" style="1" hidden="1" customWidth="1"/>
    <col min="17" max="17" width="15.28125" style="1" customWidth="1"/>
    <col min="18" max="18" width="14.421875" style="1" customWidth="1"/>
    <col min="19" max="19" width="12.8515625" style="1" hidden="1" customWidth="1"/>
    <col min="20" max="20" width="12.28125" style="1" hidden="1" customWidth="1"/>
    <col min="21" max="52" width="9.140625"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7" t="s">
        <v>69</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8" t="s">
        <v>62</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10"/>
      <c r="IF5" s="10"/>
      <c r="IG5" s="10"/>
      <c r="IH5" s="10"/>
      <c r="II5" s="10"/>
    </row>
    <row r="6" spans="1:243" s="9" customFormat="1" ht="30" customHeight="1">
      <c r="A6" s="87" t="s">
        <v>68</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9" t="s">
        <v>4</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10"/>
      <c r="IF7" s="10"/>
      <c r="IG7" s="10"/>
      <c r="IH7" s="10"/>
      <c r="II7" s="10"/>
    </row>
    <row r="8" spans="1:243" s="12" customFormat="1" ht="85.5" customHeight="1">
      <c r="A8" s="11" t="s">
        <v>37</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IE8" s="13"/>
      <c r="IF8" s="13"/>
      <c r="IG8" s="13"/>
      <c r="IH8" s="13"/>
      <c r="II8" s="13"/>
    </row>
    <row r="9" spans="1:243" s="14" customFormat="1" ht="61.5" customHeight="1">
      <c r="A9" s="84" t="s">
        <v>5</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132" customHeight="1">
      <c r="A14" s="25">
        <v>1.1</v>
      </c>
      <c r="B14" s="82" t="s">
        <v>57</v>
      </c>
      <c r="C14" s="27" t="s">
        <v>24</v>
      </c>
      <c r="D14" s="77">
        <v>1</v>
      </c>
      <c r="E14" s="78" t="s">
        <v>52</v>
      </c>
      <c r="F14" s="42">
        <v>1500000</v>
      </c>
      <c r="G14" s="43"/>
      <c r="H14" s="44"/>
      <c r="I14" s="42" t="s">
        <v>27</v>
      </c>
      <c r="J14" s="45">
        <f>IF(I14="Less(-)",-1,1)</f>
        <v>1</v>
      </c>
      <c r="K14" s="46" t="s">
        <v>53</v>
      </c>
      <c r="L14" s="79" t="s">
        <v>51</v>
      </c>
      <c r="M14" s="71"/>
      <c r="N14" s="75"/>
      <c r="O14" s="81">
        <f>(M14*D14)*N14/100</f>
        <v>0</v>
      </c>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SUM(O14:AZ14)</f>
        <v>0</v>
      </c>
      <c r="BC14" s="39" t="str">
        <f>SpellNumber(L14,BB14)</f>
        <v>USD Zero Only</v>
      </c>
      <c r="IA14" s="40">
        <v>1.1</v>
      </c>
      <c r="IB14" s="80" t="s">
        <v>63</v>
      </c>
      <c r="IC14" s="40" t="s">
        <v>24</v>
      </c>
      <c r="ID14" s="40">
        <v>1</v>
      </c>
      <c r="IE14" s="41" t="s">
        <v>52</v>
      </c>
      <c r="IF14" s="41" t="s">
        <v>28</v>
      </c>
      <c r="IG14" s="41" t="s">
        <v>24</v>
      </c>
      <c r="IH14" s="41">
        <v>123.223</v>
      </c>
      <c r="II14" s="41" t="s">
        <v>26</v>
      </c>
    </row>
    <row r="15" spans="1:243" s="40" customFormat="1" ht="132" customHeight="1">
      <c r="A15" s="25">
        <v>1.2</v>
      </c>
      <c r="B15" s="82" t="s">
        <v>58</v>
      </c>
      <c r="C15" s="27" t="s">
        <v>54</v>
      </c>
      <c r="D15" s="77">
        <v>1</v>
      </c>
      <c r="E15" s="78" t="s">
        <v>52</v>
      </c>
      <c r="F15" s="42">
        <v>1500000</v>
      </c>
      <c r="G15" s="43"/>
      <c r="H15" s="44"/>
      <c r="I15" s="42" t="s">
        <v>27</v>
      </c>
      <c r="J15" s="45">
        <f>IF(I15="Less(-)",-1,1)</f>
        <v>1</v>
      </c>
      <c r="K15" s="46" t="s">
        <v>53</v>
      </c>
      <c r="L15" s="79" t="s">
        <v>51</v>
      </c>
      <c r="M15" s="71"/>
      <c r="N15" s="75"/>
      <c r="O15" s="81">
        <f>(M15*D15)*N15/100</f>
        <v>0</v>
      </c>
      <c r="P15" s="76"/>
      <c r="Q15" s="75"/>
      <c r="R15" s="75"/>
      <c r="S15" s="74"/>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total_amount_ba($B$2,$D$2,D15,F15,J15,K15,M15)*D15</f>
        <v>0</v>
      </c>
      <c r="BB15" s="50">
        <f>SUM(O15:AZ15)</f>
        <v>0</v>
      </c>
      <c r="BC15" s="39" t="str">
        <f>SpellNumber(L15,BB15)</f>
        <v>USD Zero Only</v>
      </c>
      <c r="IA15" s="40">
        <v>1.2</v>
      </c>
      <c r="IB15" s="80" t="s">
        <v>64</v>
      </c>
      <c r="IC15" s="40" t="s">
        <v>54</v>
      </c>
      <c r="ID15" s="40">
        <v>1</v>
      </c>
      <c r="IE15" s="41" t="s">
        <v>52</v>
      </c>
      <c r="IF15" s="41" t="s">
        <v>28</v>
      </c>
      <c r="IG15" s="41" t="s">
        <v>24</v>
      </c>
      <c r="IH15" s="41">
        <v>123.223</v>
      </c>
      <c r="II15" s="41" t="s">
        <v>26</v>
      </c>
    </row>
    <row r="16" spans="1:243" s="40" customFormat="1" ht="132" customHeight="1">
      <c r="A16" s="25">
        <v>1.3</v>
      </c>
      <c r="B16" s="83" t="s">
        <v>59</v>
      </c>
      <c r="C16" s="27" t="s">
        <v>55</v>
      </c>
      <c r="D16" s="77">
        <v>1</v>
      </c>
      <c r="E16" s="78" t="s">
        <v>52</v>
      </c>
      <c r="F16" s="42">
        <v>1500000</v>
      </c>
      <c r="G16" s="43"/>
      <c r="H16" s="44"/>
      <c r="I16" s="42" t="s">
        <v>27</v>
      </c>
      <c r="J16" s="45">
        <f>IF(I16="Less(-)",-1,1)</f>
        <v>1</v>
      </c>
      <c r="K16" s="46" t="s">
        <v>53</v>
      </c>
      <c r="L16" s="79" t="s">
        <v>51</v>
      </c>
      <c r="M16" s="71"/>
      <c r="N16" s="75"/>
      <c r="O16" s="81">
        <f>(M16*D16)*N16/100</f>
        <v>0</v>
      </c>
      <c r="P16" s="76"/>
      <c r="Q16" s="75"/>
      <c r="R16" s="75"/>
      <c r="S16" s="74"/>
      <c r="T16" s="47"/>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9">
        <f>total_amount_ba($B$2,$D$2,D16,F16,J16,K16,M16)*D16</f>
        <v>0</v>
      </c>
      <c r="BB16" s="50">
        <f>SUM(O16:AZ16)</f>
        <v>0</v>
      </c>
      <c r="BC16" s="39" t="str">
        <f>SpellNumber(L16,BB16)</f>
        <v>USD Zero Only</v>
      </c>
      <c r="IA16" s="40">
        <v>1.3</v>
      </c>
      <c r="IB16" s="80" t="s">
        <v>65</v>
      </c>
      <c r="IC16" s="40" t="s">
        <v>55</v>
      </c>
      <c r="ID16" s="40">
        <v>1</v>
      </c>
      <c r="IE16" s="41" t="s">
        <v>52</v>
      </c>
      <c r="IF16" s="41" t="s">
        <v>28</v>
      </c>
      <c r="IG16" s="41" t="s">
        <v>24</v>
      </c>
      <c r="IH16" s="41">
        <v>123.223</v>
      </c>
      <c r="II16" s="41" t="s">
        <v>26</v>
      </c>
    </row>
    <row r="17" spans="1:243" s="40" customFormat="1" ht="132" customHeight="1">
      <c r="A17" s="25">
        <v>1.4</v>
      </c>
      <c r="B17" s="83" t="s">
        <v>60</v>
      </c>
      <c r="C17" s="27" t="s">
        <v>56</v>
      </c>
      <c r="D17" s="77">
        <v>1</v>
      </c>
      <c r="E17" s="78" t="s">
        <v>52</v>
      </c>
      <c r="F17" s="42">
        <v>1500000</v>
      </c>
      <c r="G17" s="43"/>
      <c r="H17" s="44"/>
      <c r="I17" s="42" t="s">
        <v>27</v>
      </c>
      <c r="J17" s="45">
        <f>IF(I17="Less(-)",-1,1)</f>
        <v>1</v>
      </c>
      <c r="K17" s="46" t="s">
        <v>53</v>
      </c>
      <c r="L17" s="79" t="s">
        <v>51</v>
      </c>
      <c r="M17" s="71"/>
      <c r="N17" s="75"/>
      <c r="O17" s="81">
        <f>(M17*D17)*N17/100</f>
        <v>0</v>
      </c>
      <c r="P17" s="76"/>
      <c r="Q17" s="75"/>
      <c r="R17" s="75"/>
      <c r="S17" s="74"/>
      <c r="T17" s="47"/>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9">
        <f>total_amount_ba($B$2,$D$2,D17,F17,J17,K17,M17)*D17</f>
        <v>0</v>
      </c>
      <c r="BB17" s="50">
        <f>SUM(O17:AZ17)</f>
        <v>0</v>
      </c>
      <c r="BC17" s="39" t="str">
        <f>SpellNumber(L17,BB17)</f>
        <v>USD Zero Only</v>
      </c>
      <c r="IA17" s="40">
        <v>1.4</v>
      </c>
      <c r="IB17" s="80" t="s">
        <v>66</v>
      </c>
      <c r="IC17" s="40" t="s">
        <v>56</v>
      </c>
      <c r="ID17" s="40">
        <v>1</v>
      </c>
      <c r="IE17" s="41" t="s">
        <v>52</v>
      </c>
      <c r="IF17" s="41" t="s">
        <v>28</v>
      </c>
      <c r="IG17" s="41" t="s">
        <v>24</v>
      </c>
      <c r="IH17" s="41">
        <v>123.223</v>
      </c>
      <c r="II17" s="41" t="s">
        <v>26</v>
      </c>
    </row>
    <row r="18" spans="1:243" s="40" customFormat="1" ht="132" customHeight="1">
      <c r="A18" s="25">
        <v>1.5</v>
      </c>
      <c r="B18" s="83" t="s">
        <v>61</v>
      </c>
      <c r="C18" s="27" t="s">
        <v>31</v>
      </c>
      <c r="D18" s="77">
        <v>1</v>
      </c>
      <c r="E18" s="78" t="s">
        <v>52</v>
      </c>
      <c r="F18" s="42">
        <v>1500000</v>
      </c>
      <c r="G18" s="43"/>
      <c r="H18" s="44"/>
      <c r="I18" s="42" t="s">
        <v>27</v>
      </c>
      <c r="J18" s="45">
        <f>IF(I18="Less(-)",-1,1)</f>
        <v>1</v>
      </c>
      <c r="K18" s="46" t="s">
        <v>53</v>
      </c>
      <c r="L18" s="79" t="s">
        <v>51</v>
      </c>
      <c r="M18" s="71"/>
      <c r="N18" s="75"/>
      <c r="O18" s="81">
        <f>(M18*D18)*N18/100</f>
        <v>0</v>
      </c>
      <c r="P18" s="76"/>
      <c r="Q18" s="75"/>
      <c r="R18" s="75"/>
      <c r="S18" s="74"/>
      <c r="T18" s="47"/>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9">
        <f>total_amount_ba($B$2,$D$2,D18,F18,J18,K18,M18)*D18</f>
        <v>0</v>
      </c>
      <c r="BB18" s="50">
        <f>SUM(O18:AZ18)</f>
        <v>0</v>
      </c>
      <c r="BC18" s="39" t="str">
        <f>SpellNumber(L18,BB18)</f>
        <v>USD Zero Only</v>
      </c>
      <c r="IA18" s="40">
        <v>1.5</v>
      </c>
      <c r="IB18" s="80" t="s">
        <v>67</v>
      </c>
      <c r="IC18" s="40" t="s">
        <v>31</v>
      </c>
      <c r="ID18" s="40">
        <v>1</v>
      </c>
      <c r="IE18" s="41" t="s">
        <v>52</v>
      </c>
      <c r="IF18" s="41" t="s">
        <v>28</v>
      </c>
      <c r="IG18" s="41" t="s">
        <v>24</v>
      </c>
      <c r="IH18" s="41">
        <v>123.223</v>
      </c>
      <c r="II18" s="41" t="s">
        <v>26</v>
      </c>
    </row>
    <row r="19" spans="1:243" s="40" customFormat="1" ht="34.5" customHeight="1">
      <c r="A19" s="51" t="s">
        <v>30</v>
      </c>
      <c r="B19" s="52"/>
      <c r="C19" s="53"/>
      <c r="D19" s="54"/>
      <c r="E19" s="54"/>
      <c r="F19" s="54"/>
      <c r="G19" s="54"/>
      <c r="H19" s="55"/>
      <c r="I19" s="55"/>
      <c r="J19" s="55"/>
      <c r="K19" s="55"/>
      <c r="L19" s="56"/>
      <c r="BA19" s="57">
        <f>SUM(BA14:BA18)</f>
        <v>0</v>
      </c>
      <c r="BB19" s="57">
        <f>SUM(BB14:BB18)</f>
        <v>0</v>
      </c>
      <c r="BC19" s="39" t="str">
        <f>SpellNumber($E$2,BB19)</f>
        <v>INR,USD,JPY,EUR,CHF,GBP Zero Only</v>
      </c>
      <c r="IE19" s="41">
        <v>4</v>
      </c>
      <c r="IF19" s="41" t="s">
        <v>29</v>
      </c>
      <c r="IG19" s="41" t="s">
        <v>31</v>
      </c>
      <c r="IH19" s="41">
        <v>10</v>
      </c>
      <c r="II19" s="41" t="s">
        <v>26</v>
      </c>
    </row>
    <row r="20" spans="1:243" s="66" customFormat="1" ht="54.75" customHeight="1" hidden="1">
      <c r="A20" s="52" t="s">
        <v>32</v>
      </c>
      <c r="B20" s="58"/>
      <c r="C20" s="59"/>
      <c r="D20" s="60"/>
      <c r="E20" s="72" t="s">
        <v>33</v>
      </c>
      <c r="F20" s="73"/>
      <c r="G20" s="61"/>
      <c r="H20" s="62"/>
      <c r="I20" s="62"/>
      <c r="J20" s="62"/>
      <c r="K20" s="63"/>
      <c r="L20" s="64"/>
      <c r="M20" s="65" t="s">
        <v>34</v>
      </c>
      <c r="O20" s="40"/>
      <c r="P20" s="40"/>
      <c r="Q20" s="40"/>
      <c r="R20" s="40"/>
      <c r="S20" s="40"/>
      <c r="BA20" s="67">
        <f>IF(ISBLANK(F20),0,IF(E20="Excess (+)",ROUND(BA19+(BA19*F20),2),IF(E20="Less (-)",ROUND(BA19+(BA19*F20*(-1)),2),0)))</f>
        <v>0</v>
      </c>
      <c r="BB20" s="68">
        <f>ROUND(BA20,0)</f>
        <v>0</v>
      </c>
      <c r="BC20" s="69" t="str">
        <f>SpellNumber(L20,BB20)</f>
        <v> Zero Only</v>
      </c>
      <c r="IE20" s="70"/>
      <c r="IF20" s="70"/>
      <c r="IG20" s="70"/>
      <c r="IH20" s="70"/>
      <c r="II20" s="70"/>
    </row>
    <row r="21" spans="1:243" s="66" customFormat="1" ht="43.5" customHeight="1">
      <c r="A21" s="51" t="s">
        <v>35</v>
      </c>
      <c r="B21" s="51"/>
      <c r="C21" s="85" t="str">
        <f>SpellNumber($E$2,BB19)</f>
        <v>INR,USD,JPY,EUR,CHF,GBP Zero Only</v>
      </c>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IE21" s="70"/>
      <c r="IF21" s="70"/>
      <c r="IG21" s="70"/>
      <c r="IH21" s="70"/>
      <c r="II21" s="70"/>
    </row>
    <row r="22" ht="15"/>
    <row r="23" ht="15"/>
    <row r="24" ht="15"/>
    <row r="25" ht="15"/>
  </sheetData>
  <sheetProtection password="D7E0" sheet="1" objects="1" scenarios="1"/>
  <mergeCells count="8">
    <mergeCell ref="A9:BC9"/>
    <mergeCell ref="C21:BC21"/>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type="decimal" allowBlank="1" showErrorMessage="1" errorTitle="Invalid Entry" error="Only Numeric Values are allowed. " sqref="A13:A18">
      <formula1>0</formula1>
      <formula2>999999999999999</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 D13:D18">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8">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M18">
      <formula1>0</formula1>
      <formula2>999999999999999</formula2>
    </dataValidation>
    <dataValidation type="list" allowBlank="1" showInputMessage="1" showErrorMessage="1" sqref="L15 L16 L13 L14 L18 L17">
      <formula1>"INR,USD,JPY,EUR,CHF,GBP"</formula1>
    </dataValidation>
    <dataValidation type="decimal" allowBlank="1" showInputMessage="1" showErrorMessage="1" promptTitle="GST Percentage" prompt="Please enter GST Percentage for this item, if any. " errorTitle="Invaid Entry" error="Only Numeric Values are allowed. " sqref="N14:N18">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O18">
      <formula1>0</formula1>
      <formula2>999999999999999</formula2>
    </dataValidation>
    <dataValidation allowBlank="1" showInputMessage="1" showErrorMessage="1" promptTitle="Freight Charges" prompt="Please enter Freight Charges (unloading and Stacking) in INR, if any." sqref="P14:P18"/>
    <dataValidation type="decimal" allowBlank="1" showInputMessage="1" showErrorMessage="1" promptTitle="Any other Taxes/Duties" prompt="Please enter Any other Taxes/Duties in INR for this Item, if any." errorTitle="Invaid Entry" error="Only Numeric Values are allowed. " sqref="Q14:Q18">
      <formula1>0</formula1>
      <formula2>999999999999999</formula2>
    </dataValidation>
    <dataValidation type="decimal" allowBlank="1" showInputMessage="1" showErrorMessage="1" promptTitle="Estimated Rate" prompt=" Estimated Rate for this item. " errorTitle="Invalid Entry" error="Only Numeric Values are allowed. " sqref="F14:F18">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R18">
      <formula1>0</formula1>
      <formula2>999999999999999</formula2>
    </dataValidation>
  </dataValidations>
  <printOptions/>
  <pageMargins left="0.35" right="0.240277777777778" top="0.75" bottom="0.440277777777778" header="0.511805555555556" footer="0.511805555555556"/>
  <pageSetup horizontalDpi="300" verticalDpi="300" orientation="landscape" paperSize="9" scale="4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91" t="s">
        <v>36</v>
      </c>
      <c r="F6" s="91"/>
      <c r="G6" s="91"/>
      <c r="H6" s="91"/>
      <c r="I6" s="91"/>
      <c r="J6" s="91"/>
      <c r="K6" s="91"/>
    </row>
    <row r="7" spans="5:11" ht="14.25">
      <c r="E7" s="92"/>
      <c r="F7" s="92"/>
      <c r="G7" s="92"/>
      <c r="H7" s="92"/>
      <c r="I7" s="92"/>
      <c r="J7" s="92"/>
      <c r="K7" s="92"/>
    </row>
    <row r="8" spans="5:11" ht="14.25">
      <c r="E8" s="92"/>
      <c r="F8" s="92"/>
      <c r="G8" s="92"/>
      <c r="H8" s="92"/>
      <c r="I8" s="92"/>
      <c r="J8" s="92"/>
      <c r="K8" s="92"/>
    </row>
    <row r="9" spans="5:11" ht="14.25">
      <c r="E9" s="92"/>
      <c r="F9" s="92"/>
      <c r="G9" s="92"/>
      <c r="H9" s="92"/>
      <c r="I9" s="92"/>
      <c r="J9" s="92"/>
      <c r="K9" s="92"/>
    </row>
    <row r="10" spans="5:11" ht="14.25">
      <c r="E10" s="92"/>
      <c r="F10" s="92"/>
      <c r="G10" s="92"/>
      <c r="H10" s="92"/>
      <c r="I10" s="92"/>
      <c r="J10" s="92"/>
      <c r="K10" s="92"/>
    </row>
    <row r="11" spans="5:11" ht="14.25">
      <c r="E11" s="92"/>
      <c r="F11" s="92"/>
      <c r="G11" s="92"/>
      <c r="H11" s="92"/>
      <c r="I11" s="92"/>
      <c r="J11" s="92"/>
      <c r="K11" s="92"/>
    </row>
    <row r="12" spans="5:11" ht="14.25">
      <c r="E12" s="92"/>
      <c r="F12" s="92"/>
      <c r="G12" s="92"/>
      <c r="H12" s="92"/>
      <c r="I12" s="92"/>
      <c r="J12" s="92"/>
      <c r="K12" s="92"/>
    </row>
    <row r="13" spans="5:11" ht="14.25">
      <c r="E13" s="92"/>
      <c r="F13" s="92"/>
      <c r="G13" s="92"/>
      <c r="H13" s="92"/>
      <c r="I13" s="92"/>
      <c r="J13" s="92"/>
      <c r="K13" s="92"/>
    </row>
    <row r="14" spans="5:11" ht="14.25">
      <c r="E14" s="92"/>
      <c r="F14" s="92"/>
      <c r="G14" s="92"/>
      <c r="H14" s="92"/>
      <c r="I14" s="92"/>
      <c r="J14" s="92"/>
      <c r="K14" s="9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2022-09-08T11:40:50Z</cp:lastPrinted>
  <dcterms:created xsi:type="dcterms:W3CDTF">2009-01-30T06:42:42Z</dcterms:created>
  <dcterms:modified xsi:type="dcterms:W3CDTF">2023-01-19T12:39:12Z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