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<sst xmlns="http://schemas.openxmlformats.org/spreadsheetml/2006/main" count="428" uniqueCount="145">
  <si>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</si>
  <si>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</si>
  <si>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</si>
  <si>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</si>
  <si>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</si>
  <si>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</si>
  <si>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</si>
  <si>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</si>
  <si>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</si>
  <si>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</si>
  <si>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</si>
  <si>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</si>
  <si>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</si>
  <si>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</si>
  <si>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</si>
  <si>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</si>
  <si>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</si>
  <si>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</si>
  <si>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</si>
  <si>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</si>
  <si>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</si>
  <si>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</si>
  <si>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</si>
  <si>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</si>
  <si>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</si>
  <si>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</si>
  <si>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</si>
  <si>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</si>
  <si>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</si>
  <si>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</si>
  <si>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</si>
  <si>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</si>
  <si>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</si>
  <si>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</si>
  <si>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</si>
  <si>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</si>
  <si>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</si>
  <si>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</si>
  <si>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</si>
  <si>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</si>
  <si>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</si>
  <si>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</si>
  <si>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</si>
  <si>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</si>
  <si>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</si>
  <si>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</si>
  <si>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</si>
  <si>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</si>
  <si>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</si>
  <si>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</si>
  <si>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</si>
  <si>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</si>
  <si>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</si>
  <si>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</si>
  <si>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</si>
  <si>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</si>
  <si>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</si>
  <si>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</si>
  <si>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</si>
  <si>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</si>
  <si>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</si>
  <si>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</si>
  <si>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</si>
  <si>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</si>
  <si>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</si>
  <si>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</si>
  <si>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</si>
  <si>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</si>
  <si>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</si>
  <si>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</si>
  <si>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</si>
  <si>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</si>
  <si>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</si>
  <si>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</si>
  <si>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</si>
  <si>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</si>
  <si>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</si>
  <si>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</si>
  <si>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</si>
  <si>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</si>
  <si>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</si>
  <si>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</si>
  <si>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</si>
  <si>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</si>
  <si>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</si>
  <si>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</si>
  <si>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</si>
  <si>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</si>
  <si>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</si>
  <si>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</si>
  <si>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</si>
  <si>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</si>
  <si>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</si>
  <si>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</si>
  <si>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</si>
  <si>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</si>
  <si>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</si>
  <si>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</si>
  <si>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</si>
  <si>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</si>
  <si>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</si>
  <si>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</si>
  <si>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</si>
  <si>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</si>
  <si>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</si>
  <si>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</si>
  <si>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</si>
  <si>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</si>
  <si>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</si>
  <si>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</si>
  <si>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</si>
  <si>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</si>
  <si>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</si>
  <si>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</si>
  <si>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</si>
  <si>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</si>
  <si>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</si>
  <si>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</si>
  <si>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</si>
  <si>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</si>
  <si>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</si>
  <si>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</si>
  <si>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</si>
  <si>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</si>
  <si>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</si>
  <si>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</si>
  <si>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2 Way Enclosure Metal Box </t>
  </si>
  <si>
    <t xml:space="preserve">Double pole </t>
  </si>
  <si>
    <t>FP MCB 40/63 A Make-L&amp;T/ABB/C&amp;S/Legrand/Hagger/Seimens/Schneider</t>
  </si>
  <si>
    <t>4 Way Enclosure Metal Box</t>
  </si>
  <si>
    <t>320 A Copper busbar with enclosour</t>
  </si>
  <si>
    <t xml:space="preserve">Supplying ,fixing Connecting &amp; Testing ,20W LED batten Make-Philipse/Syska/Wipro/CG
</t>
  </si>
  <si>
    <t>Supply &amp; Installation of 2X2 pure LED  false ceiling Surface Light  Make-Phillipse/Wipro/CG/Polycab</t>
  </si>
  <si>
    <t xml:space="preserve">Supplying and fixing of 230VAC 1Ph.300 mm ,900 rpm Wall Fan Make-ORIENT/CG/USHA/Bajaj  </t>
  </si>
  <si>
    <t>Supplying and fixing of 230VAC 1Ph. 1400mm dia Ceiling Fan (High Speed)  .  (Make: Usha / Crompton / Bajaj )</t>
  </si>
  <si>
    <t>Supplying and fixing of 230VAC 1Ph.  Two module steeped type fan electronic regulator</t>
  </si>
  <si>
    <t>Supplying and fixing of 230VAC 1Ph. 450 mm exhaust Fan  with sweep feature. ( Make: Usha / ORIENT / CG)</t>
  </si>
  <si>
    <t xml:space="preserve">Supplying,Cutting of huck , painting and fixing of  MS Down down conduit for  installation of ceiling fan upto 5 to 8 feet </t>
  </si>
  <si>
    <t>SITC of 250 Amp Main Swich with  3 no  SFU  &amp; Enclosour box Make-L&amp;T/ABB/SEIMENS</t>
  </si>
  <si>
    <t xml:space="preserve">Supply and laying  of 3.5CX70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</si>
  <si>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Points</t>
  </si>
  <si>
    <t>Mtrs</t>
  </si>
  <si>
    <t>Mtr</t>
  </si>
  <si>
    <t>Name of Work: BOQ  for Electrical,installation,wiring,illumination,power point,light &amp; fan point works in the M.Tech Classroom &amp; Lab and Chamber of Dr. Preetam Singh in Department of Ceramic Engineering  IIT(BHU)</t>
  </si>
  <si>
    <t>Contract No:  IIT(BHU)/IWD/ET-05/2022-23/613 Dated 26.07.2022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</si>
</sst>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5" t="str">
        <f>B2&amp;" BoQ"</f>
        <v>Percentage BoQ</v>
      </c>
      <c r="B1" s="85"/>
      <c r="C1" s="85"/>
      <c r="D1" s="85"/>
      <c r="E1" s="85"/>
      <c r="F1" s="85"/>
      <c r="G1" s="85"/>
      <c r="H1" s="85"/>
      <c r="I1" s="85"/>
      <c r="J1" s="85"/>
      <c r="K1" s="85"/>
      <c r="L1" s="85"/>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6" t="s">
        <v>69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6" customHeight="1">
      <c r="A5" s="86" t="s">
        <v>143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27" customHeight="1">
      <c r="A6" s="86" t="s">
        <v>144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15"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60">
      <c r="A8" s="11" t="s">
        <v>66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15">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84" customHeight="1">
      <c r="A14" s="22">
        <v>1</v>
      </c>
      <c r="B14" s="79" t="s">
        <v>113</v>
      </c>
      <c r="C14" s="24" t="s">
        <v>38</v>
      </c>
      <c r="D14" s="78">
        <v>40</v>
      </c>
      <c r="E14" s="80" t="s">
        <v>140</v>
      </c>
      <c r="F14" s="78">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39600</v>
      </c>
      <c r="BB14" s="48">
        <f aca="true" t="shared" si="2" ref="BB14:BB24">BA14+SUM(N14:AZ14)</f>
        <v>39600</v>
      </c>
      <c r="BC14" s="37" t="str">
        <f aca="true" t="shared" si="3" ref="BC14:BC24">SpellNumber(L14,BB14)</f>
        <v>INR  Thirty Nine Thousand Six Hundred    Only</v>
      </c>
      <c r="IA14" s="38">
        <v>1</v>
      </c>
      <c r="IB14" s="77" t="s">
        <v>86</v>
      </c>
      <c r="IC14" s="38" t="s">
        <v>38</v>
      </c>
      <c r="ID14" s="38">
        <v>1446</v>
      </c>
      <c r="IE14" s="39" t="s">
        <v>82</v>
      </c>
      <c r="IF14" s="39" t="s">
        <v>42</v>
      </c>
      <c r="IG14" s="39" t="s">
        <v>36</v>
      </c>
      <c r="IH14" s="39">
        <v>123.223</v>
      </c>
      <c r="II14" s="39" t="s">
        <v>39</v>
      </c>
    </row>
    <row r="15" spans="1:243" s="38" customFormat="1" ht="69.75" customHeight="1">
      <c r="A15" s="22">
        <v>2</v>
      </c>
      <c r="B15" s="79" t="s">
        <v>114</v>
      </c>
      <c r="C15" s="24" t="s">
        <v>43</v>
      </c>
      <c r="D15" s="78">
        <v>119</v>
      </c>
      <c r="E15" s="80" t="s">
        <v>141</v>
      </c>
      <c r="F15" s="78">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19873</v>
      </c>
      <c r="BB15" s="48">
        <f t="shared" si="2"/>
        <v>19873</v>
      </c>
      <c r="BC15" s="37" t="str">
        <f t="shared" si="3"/>
        <v>INR  Nineteen Thousand Eight Hundred &amp; Seventy Three  Only</v>
      </c>
      <c r="IA15" s="38">
        <v>2</v>
      </c>
      <c r="IB15" s="77" t="s">
        <v>87</v>
      </c>
      <c r="IC15" s="38" t="s">
        <v>43</v>
      </c>
      <c r="ID15" s="38">
        <v>482</v>
      </c>
      <c r="IE15" s="39" t="s">
        <v>82</v>
      </c>
      <c r="IF15" s="39" t="s">
        <v>44</v>
      </c>
      <c r="IG15" s="39" t="s">
        <v>45</v>
      </c>
      <c r="IH15" s="39">
        <v>213</v>
      </c>
      <c r="II15" s="39" t="s">
        <v>39</v>
      </c>
    </row>
    <row r="16" spans="1:243" s="38" customFormat="1" ht="33" customHeight="1">
      <c r="A16" s="22">
        <v>3</v>
      </c>
      <c r="B16" s="79" t="s">
        <v>115</v>
      </c>
      <c r="C16" s="24" t="s">
        <v>46</v>
      </c>
      <c r="D16" s="78">
        <v>180</v>
      </c>
      <c r="E16" s="80" t="s">
        <v>141</v>
      </c>
      <c r="F16" s="78">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36000</v>
      </c>
      <c r="BB16" s="48">
        <f t="shared" si="2"/>
        <v>36000</v>
      </c>
      <c r="BC16" s="37" t="str">
        <f t="shared" si="3"/>
        <v>INR  Thirty Six Thousand    Only</v>
      </c>
      <c r="IA16" s="38">
        <v>3</v>
      </c>
      <c r="IB16" s="77" t="s">
        <v>88</v>
      </c>
      <c r="IC16" s="38" t="s">
        <v>46</v>
      </c>
      <c r="ID16" s="38">
        <v>241</v>
      </c>
      <c r="IE16" s="39" t="s">
        <v>82</v>
      </c>
      <c r="IF16" s="39" t="s">
        <v>35</v>
      </c>
      <c r="IG16" s="39" t="s">
        <v>47</v>
      </c>
      <c r="IH16" s="39">
        <v>10</v>
      </c>
      <c r="II16" s="39" t="s">
        <v>39</v>
      </c>
    </row>
    <row r="17" spans="1:243" s="38" customFormat="1" ht="40.5" customHeight="1">
      <c r="A17" s="22">
        <v>4</v>
      </c>
      <c r="B17" s="79" t="s">
        <v>116</v>
      </c>
      <c r="C17" s="24" t="s">
        <v>48</v>
      </c>
      <c r="D17" s="78">
        <v>80</v>
      </c>
      <c r="E17" s="80" t="s">
        <v>141</v>
      </c>
      <c r="F17" s="78">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19920</v>
      </c>
      <c r="BB17" s="48">
        <f t="shared" si="2"/>
        <v>19920</v>
      </c>
      <c r="BC17" s="37" t="str">
        <f t="shared" si="3"/>
        <v>INR  Nineteen Thousand Nine Hundred &amp; Twenty  Only</v>
      </c>
      <c r="IA17" s="38">
        <v>4</v>
      </c>
      <c r="IB17" s="77" t="s">
        <v>89</v>
      </c>
      <c r="IC17" s="38" t="s">
        <v>48</v>
      </c>
      <c r="ID17" s="38">
        <v>241</v>
      </c>
      <c r="IE17" s="39" t="s">
        <v>82</v>
      </c>
      <c r="IF17" s="39" t="s">
        <v>49</v>
      </c>
      <c r="IG17" s="39" t="s">
        <v>50</v>
      </c>
      <c r="IH17" s="39">
        <v>10</v>
      </c>
      <c r="II17" s="39" t="s">
        <v>39</v>
      </c>
    </row>
    <row r="18" spans="1:243" s="38" customFormat="1" ht="30" customHeight="1">
      <c r="A18" s="22">
        <v>5</v>
      </c>
      <c r="B18" s="79" t="s">
        <v>117</v>
      </c>
      <c r="C18" s="24" t="s">
        <v>51</v>
      </c>
      <c r="D18" s="78">
        <v>50</v>
      </c>
      <c r="E18" s="81" t="s">
        <v>141</v>
      </c>
      <c r="F18" s="78">
        <v>394</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19700</v>
      </c>
      <c r="BB18" s="48">
        <f t="shared" si="2"/>
        <v>19700</v>
      </c>
      <c r="BC18" s="37" t="str">
        <f t="shared" si="3"/>
        <v>INR  Nineteen Thousand Seven Hundred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2" t="s">
        <v>118</v>
      </c>
      <c r="C19" s="24" t="s">
        <v>52</v>
      </c>
      <c r="D19" s="78">
        <v>20</v>
      </c>
      <c r="E19" s="80" t="s">
        <v>141</v>
      </c>
      <c r="F19" s="78">
        <v>543</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10860</v>
      </c>
      <c r="BB19" s="48">
        <f t="shared" si="2"/>
        <v>10860</v>
      </c>
      <c r="BC19" s="37" t="str">
        <f t="shared" si="3"/>
        <v>INR  Ten Thousand Eight Hundred &amp; Sixty  Only</v>
      </c>
      <c r="IA19" s="38">
        <v>6</v>
      </c>
      <c r="IB19" s="77" t="s">
        <v>91</v>
      </c>
      <c r="IC19" s="38" t="s">
        <v>52</v>
      </c>
      <c r="ID19" s="38">
        <v>482</v>
      </c>
      <c r="IE19" s="39" t="s">
        <v>82</v>
      </c>
      <c r="IF19" s="39" t="s">
        <v>44</v>
      </c>
      <c r="IG19" s="39" t="s">
        <v>45</v>
      </c>
      <c r="IH19" s="39">
        <v>213</v>
      </c>
      <c r="II19" s="39" t="s">
        <v>39</v>
      </c>
    </row>
    <row r="20" spans="1:243" s="38" customFormat="1" ht="60" customHeight="1">
      <c r="A20" s="22">
        <v>7</v>
      </c>
      <c r="B20" s="82" t="s">
        <v>119</v>
      </c>
      <c r="C20" s="24" t="s">
        <v>53</v>
      </c>
      <c r="D20" s="78">
        <v>45</v>
      </c>
      <c r="E20" s="81" t="s">
        <v>39</v>
      </c>
      <c r="F20" s="78">
        <v>401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18045</v>
      </c>
      <c r="BB20" s="48">
        <f t="shared" si="2"/>
        <v>18045</v>
      </c>
      <c r="BC20" s="37" t="str">
        <f t="shared" si="3"/>
        <v>INR  Eighteen Thousand  &amp;Forty Five  Only</v>
      </c>
      <c r="IA20" s="38">
        <v>7</v>
      </c>
      <c r="IB20" s="77" t="s">
        <v>92</v>
      </c>
      <c r="IC20" s="38" t="s">
        <v>53</v>
      </c>
      <c r="ID20" s="38">
        <v>4819</v>
      </c>
      <c r="IE20" s="39" t="s">
        <v>68</v>
      </c>
      <c r="IF20" s="39" t="s">
        <v>35</v>
      </c>
      <c r="IG20" s="39" t="s">
        <v>47</v>
      </c>
      <c r="IH20" s="39">
        <v>10</v>
      </c>
      <c r="II20" s="39" t="s">
        <v>39</v>
      </c>
    </row>
    <row r="21" spans="1:243" s="38" customFormat="1" ht="57" customHeight="1">
      <c r="A21" s="22">
        <v>8</v>
      </c>
      <c r="B21" s="82" t="s">
        <v>120</v>
      </c>
      <c r="C21" s="24" t="s">
        <v>54</v>
      </c>
      <c r="D21" s="78">
        <v>45</v>
      </c>
      <c r="E21" s="81" t="s">
        <v>39</v>
      </c>
      <c r="F21" s="78">
        <v>495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22275</v>
      </c>
      <c r="BB21" s="48">
        <f t="shared" si="2"/>
        <v>22275</v>
      </c>
      <c r="BC21" s="37" t="str">
        <f t="shared" si="3"/>
        <v>INR  Twenty Two Thousand Two Hundred &amp; Seventy Five  Only</v>
      </c>
      <c r="IA21" s="38">
        <v>8</v>
      </c>
      <c r="IB21" s="38" t="s">
        <v>93</v>
      </c>
      <c r="IC21" s="38" t="s">
        <v>54</v>
      </c>
      <c r="ID21" s="38">
        <v>100</v>
      </c>
      <c r="IE21" s="39" t="s">
        <v>39</v>
      </c>
      <c r="IF21" s="39" t="s">
        <v>49</v>
      </c>
      <c r="IG21" s="39" t="s">
        <v>50</v>
      </c>
      <c r="IH21" s="39">
        <v>10</v>
      </c>
      <c r="II21" s="39" t="s">
        <v>39</v>
      </c>
    </row>
    <row r="22" spans="1:243" s="38" customFormat="1" ht="51" customHeight="1">
      <c r="A22" s="22">
        <v>9</v>
      </c>
      <c r="B22" s="82" t="s">
        <v>121</v>
      </c>
      <c r="C22" s="24" t="s">
        <v>55</v>
      </c>
      <c r="D22" s="78">
        <v>4</v>
      </c>
      <c r="E22" s="81" t="s">
        <v>39</v>
      </c>
      <c r="F22" s="78">
        <v>639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2556</v>
      </c>
      <c r="BB22" s="48">
        <f t="shared" si="2"/>
        <v>2556</v>
      </c>
      <c r="BC22" s="37" t="str">
        <f t="shared" si="3"/>
        <v>INR  Two Thousand Five Hundred &amp; Fifty Six  Only</v>
      </c>
      <c r="IA22" s="38">
        <v>9</v>
      </c>
      <c r="IB22" s="77" t="s">
        <v>94</v>
      </c>
      <c r="IC22" s="38" t="s">
        <v>55</v>
      </c>
      <c r="ID22" s="38">
        <v>100</v>
      </c>
      <c r="IE22" s="39" t="s">
        <v>39</v>
      </c>
      <c r="IF22" s="39" t="s">
        <v>42</v>
      </c>
      <c r="IG22" s="39" t="s">
        <v>36</v>
      </c>
      <c r="IH22" s="39">
        <v>123.223</v>
      </c>
      <c r="II22" s="39" t="s">
        <v>39</v>
      </c>
    </row>
    <row r="23" spans="1:243" s="38" customFormat="1" ht="49.5" customHeight="1">
      <c r="A23" s="22">
        <v>10</v>
      </c>
      <c r="B23" s="82" t="s">
        <v>122</v>
      </c>
      <c r="C23" s="24" t="s">
        <v>56</v>
      </c>
      <c r="D23" s="78">
        <v>2</v>
      </c>
      <c r="E23" s="81" t="s">
        <v>39</v>
      </c>
      <c r="F23" s="78">
        <v>1760</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3520</v>
      </c>
      <c r="BB23" s="48">
        <f t="shared" si="2"/>
        <v>3520</v>
      </c>
      <c r="BC23" s="37" t="str">
        <f t="shared" si="3"/>
        <v>INR  Three Thousand Five Hundred &amp; Twenty  Only</v>
      </c>
      <c r="IA23" s="38">
        <v>10</v>
      </c>
      <c r="IB23" s="77" t="s">
        <v>95</v>
      </c>
      <c r="IC23" s="38" t="s">
        <v>56</v>
      </c>
      <c r="ID23" s="38">
        <v>100</v>
      </c>
      <c r="IE23" s="39" t="s">
        <v>39</v>
      </c>
      <c r="IF23" s="39" t="s">
        <v>44</v>
      </c>
      <c r="IG23" s="39" t="s">
        <v>45</v>
      </c>
      <c r="IH23" s="39">
        <v>213</v>
      </c>
      <c r="II23" s="39" t="s">
        <v>39</v>
      </c>
    </row>
    <row r="24" spans="1:243" s="38" customFormat="1" ht="81" customHeight="1">
      <c r="A24" s="22">
        <v>11</v>
      </c>
      <c r="B24" s="82" t="s">
        <v>123</v>
      </c>
      <c r="C24" s="24" t="s">
        <v>57</v>
      </c>
      <c r="D24" s="78">
        <v>2</v>
      </c>
      <c r="E24" s="81" t="s">
        <v>39</v>
      </c>
      <c r="F24" s="78">
        <v>4601</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9202</v>
      </c>
      <c r="BB24" s="48">
        <f t="shared" si="2"/>
        <v>9202</v>
      </c>
      <c r="BC24" s="37" t="str">
        <f t="shared" si="3"/>
        <v>INR  Nine Thousand Two Hundred &amp; Two  Only</v>
      </c>
      <c r="IA24" s="38">
        <v>11</v>
      </c>
      <c r="IB24" s="77" t="s">
        <v>96</v>
      </c>
      <c r="IC24" s="38" t="s">
        <v>57</v>
      </c>
      <c r="ID24" s="38">
        <v>100</v>
      </c>
      <c r="IE24" s="39" t="s">
        <v>39</v>
      </c>
      <c r="IF24" s="39" t="s">
        <v>35</v>
      </c>
      <c r="IG24" s="39" t="s">
        <v>47</v>
      </c>
      <c r="IH24" s="39">
        <v>10</v>
      </c>
      <c r="II24" s="39" t="s">
        <v>39</v>
      </c>
    </row>
    <row r="25" spans="1:243" s="38" customFormat="1" ht="85.5" customHeight="1">
      <c r="A25" s="22">
        <v>12</v>
      </c>
      <c r="B25" s="82" t="s">
        <v>124</v>
      </c>
      <c r="C25" s="24" t="s">
        <v>80</v>
      </c>
      <c r="D25" s="78">
        <v>1</v>
      </c>
      <c r="E25" s="81" t="s">
        <v>39</v>
      </c>
      <c r="F25" s="78">
        <v>7744</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7744</v>
      </c>
      <c r="BB25" s="48">
        <f aca="true" t="shared" si="6" ref="BB25:BB39">BA25+SUM(N25:AZ25)</f>
        <v>7744</v>
      </c>
      <c r="BC25" s="37" t="str">
        <f aca="true" t="shared" si="7" ref="BC25:BC39">SpellNumber(L25,BB25)</f>
        <v>INR  Seven Thousand Seven Hundred &amp; Forty Four  Only</v>
      </c>
      <c r="IA25" s="38">
        <v>12</v>
      </c>
      <c r="IB25" s="77" t="s">
        <v>97</v>
      </c>
      <c r="IC25" s="38" t="s">
        <v>80</v>
      </c>
      <c r="ID25" s="38">
        <v>75</v>
      </c>
      <c r="IE25" s="39" t="s">
        <v>39</v>
      </c>
      <c r="IF25" s="39" t="s">
        <v>42</v>
      </c>
      <c r="IG25" s="39" t="s">
        <v>36</v>
      </c>
      <c r="IH25" s="39">
        <v>123.223</v>
      </c>
      <c r="II25" s="39" t="s">
        <v>39</v>
      </c>
    </row>
    <row r="26" spans="1:243" s="38" customFormat="1" ht="48" customHeight="1">
      <c r="A26" s="22">
        <v>13</v>
      </c>
      <c r="B26" s="82" t="s">
        <v>125</v>
      </c>
      <c r="C26" s="24" t="s">
        <v>58</v>
      </c>
      <c r="D26" s="78">
        <v>35</v>
      </c>
      <c r="E26" s="81" t="s">
        <v>39</v>
      </c>
      <c r="F26" s="78">
        <v>199</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6965</v>
      </c>
      <c r="BB26" s="48">
        <f t="shared" si="6"/>
        <v>6965</v>
      </c>
      <c r="BC26" s="37" t="str">
        <f t="shared" si="7"/>
        <v>INR  Six Thousand Nine Hundred &amp; Sixty Five  Only</v>
      </c>
      <c r="IA26" s="38">
        <v>13</v>
      </c>
      <c r="IB26" s="77" t="s">
        <v>98</v>
      </c>
      <c r="IC26" s="38" t="s">
        <v>58</v>
      </c>
      <c r="ID26" s="38">
        <v>75</v>
      </c>
      <c r="IE26" s="39" t="s">
        <v>39</v>
      </c>
      <c r="IF26" s="39" t="s">
        <v>44</v>
      </c>
      <c r="IG26" s="39" t="s">
        <v>45</v>
      </c>
      <c r="IH26" s="39">
        <v>213</v>
      </c>
      <c r="II26" s="39" t="s">
        <v>39</v>
      </c>
    </row>
    <row r="27" spans="1:243" s="38" customFormat="1" ht="33" customHeight="1">
      <c r="A27" s="22">
        <v>14</v>
      </c>
      <c r="B27" s="82" t="s">
        <v>126</v>
      </c>
      <c r="C27" s="24" t="s">
        <v>59</v>
      </c>
      <c r="D27" s="78">
        <v>5</v>
      </c>
      <c r="E27" s="81" t="s">
        <v>39</v>
      </c>
      <c r="F27" s="78">
        <v>670</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3350</v>
      </c>
      <c r="BB27" s="48">
        <f t="shared" si="6"/>
        <v>3350</v>
      </c>
      <c r="BC27" s="37" t="str">
        <f t="shared" si="7"/>
        <v>INR  Three Thousand Three Hundred &amp; Fifty  Only</v>
      </c>
      <c r="IA27" s="38">
        <v>14</v>
      </c>
      <c r="IB27" s="77" t="s">
        <v>99</v>
      </c>
      <c r="IC27" s="38" t="s">
        <v>59</v>
      </c>
      <c r="ID27" s="38">
        <v>100</v>
      </c>
      <c r="IE27" s="39" t="s">
        <v>39</v>
      </c>
      <c r="IF27" s="39" t="s">
        <v>35</v>
      </c>
      <c r="IG27" s="39" t="s">
        <v>47</v>
      </c>
      <c r="IH27" s="39">
        <v>10</v>
      </c>
      <c r="II27" s="39" t="s">
        <v>39</v>
      </c>
    </row>
    <row r="28" spans="1:243" s="38" customFormat="1" ht="33" customHeight="1">
      <c r="A28" s="22">
        <v>15</v>
      </c>
      <c r="B28" s="82" t="s">
        <v>127</v>
      </c>
      <c r="C28" s="24" t="s">
        <v>60</v>
      </c>
      <c r="D28" s="78">
        <v>10</v>
      </c>
      <c r="E28" s="81" t="s">
        <v>39</v>
      </c>
      <c r="F28" s="78">
        <v>556</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5560</v>
      </c>
      <c r="BB28" s="48">
        <f t="shared" si="6"/>
        <v>5560</v>
      </c>
      <c r="BC28" s="37" t="str">
        <f t="shared" si="7"/>
        <v>INR  Five Thousand Five Hundred &amp; Sixty  Only</v>
      </c>
      <c r="IA28" s="38">
        <v>15</v>
      </c>
      <c r="IB28" s="77" t="s">
        <v>100</v>
      </c>
      <c r="IC28" s="38" t="s">
        <v>60</v>
      </c>
      <c r="ID28" s="38">
        <v>100</v>
      </c>
      <c r="IE28" s="39" t="s">
        <v>39</v>
      </c>
      <c r="IF28" s="39" t="s">
        <v>49</v>
      </c>
      <c r="IG28" s="39" t="s">
        <v>50</v>
      </c>
      <c r="IH28" s="39">
        <v>10</v>
      </c>
      <c r="II28" s="39" t="s">
        <v>39</v>
      </c>
    </row>
    <row r="29" spans="1:243" s="38" customFormat="1" ht="33" customHeight="1">
      <c r="A29" s="22">
        <v>16</v>
      </c>
      <c r="B29" s="82" t="s">
        <v>128</v>
      </c>
      <c r="C29" s="24" t="s">
        <v>61</v>
      </c>
      <c r="D29" s="78">
        <v>10</v>
      </c>
      <c r="E29" s="81" t="s">
        <v>39</v>
      </c>
      <c r="F29" s="78">
        <v>2855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28550</v>
      </c>
      <c r="BB29" s="48">
        <f t="shared" si="6"/>
        <v>28550</v>
      </c>
      <c r="BC29" s="37" t="str">
        <f t="shared" si="7"/>
        <v>INR  Twenty Eight Thousand Five Hundred &amp; Fifty  Only</v>
      </c>
      <c r="IA29" s="38">
        <v>16</v>
      </c>
      <c r="IB29" s="77" t="s">
        <v>101</v>
      </c>
      <c r="IC29" s="38" t="s">
        <v>61</v>
      </c>
      <c r="ID29" s="38">
        <v>100</v>
      </c>
      <c r="IE29" s="39" t="s">
        <v>39</v>
      </c>
      <c r="IF29" s="39" t="s">
        <v>44</v>
      </c>
      <c r="IG29" s="39" t="s">
        <v>63</v>
      </c>
      <c r="IH29" s="39">
        <v>10</v>
      </c>
      <c r="II29" s="39" t="s">
        <v>39</v>
      </c>
    </row>
    <row r="30" spans="1:243" s="38" customFormat="1" ht="33" customHeight="1">
      <c r="A30" s="22">
        <v>17</v>
      </c>
      <c r="B30" s="82" t="s">
        <v>129</v>
      </c>
      <c r="C30" s="24" t="s">
        <v>62</v>
      </c>
      <c r="D30" s="78">
        <v>8</v>
      </c>
      <c r="E30" s="81" t="s">
        <v>39</v>
      </c>
      <c r="F30" s="78">
        <v>670</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5360</v>
      </c>
      <c r="BB30" s="48">
        <f t="shared" si="6"/>
        <v>5360</v>
      </c>
      <c r="BC30" s="37" t="str">
        <f t="shared" si="7"/>
        <v>INR  Five Thousand Three Hundred &amp; Sixty  Only</v>
      </c>
      <c r="IA30" s="38">
        <v>17</v>
      </c>
      <c r="IB30" s="77" t="s">
        <v>102</v>
      </c>
      <c r="IC30" s="38" t="s">
        <v>62</v>
      </c>
      <c r="ID30" s="38">
        <v>100</v>
      </c>
      <c r="IE30" s="39" t="s">
        <v>39</v>
      </c>
      <c r="IF30" s="39" t="s">
        <v>44</v>
      </c>
      <c r="IG30" s="39" t="s">
        <v>63</v>
      </c>
      <c r="IH30" s="39">
        <v>10</v>
      </c>
      <c r="II30" s="39" t="s">
        <v>39</v>
      </c>
    </row>
    <row r="31" spans="1:243" s="38" customFormat="1" ht="33" customHeight="1">
      <c r="A31" s="22">
        <v>18</v>
      </c>
      <c r="B31" s="82" t="s">
        <v>130</v>
      </c>
      <c r="C31" s="24" t="s">
        <v>70</v>
      </c>
      <c r="D31" s="78">
        <v>1</v>
      </c>
      <c r="E31" s="81" t="s">
        <v>39</v>
      </c>
      <c r="F31" s="78">
        <v>8200</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8200</v>
      </c>
      <c r="BB31" s="48">
        <f t="shared" si="6"/>
        <v>8200</v>
      </c>
      <c r="BC31" s="37" t="str">
        <f t="shared" si="7"/>
        <v>INR  Eight Thousand Two Hundred    Only</v>
      </c>
      <c r="IA31" s="38">
        <v>18</v>
      </c>
      <c r="IB31" s="77" t="s">
        <v>103</v>
      </c>
      <c r="IC31" s="38" t="s">
        <v>70</v>
      </c>
      <c r="ID31" s="38">
        <v>100</v>
      </c>
      <c r="IE31" s="39" t="s">
        <v>39</v>
      </c>
      <c r="IF31" s="39" t="s">
        <v>44</v>
      </c>
      <c r="IG31" s="39" t="s">
        <v>63</v>
      </c>
      <c r="IH31" s="39">
        <v>10</v>
      </c>
      <c r="II31" s="39" t="s">
        <v>39</v>
      </c>
    </row>
    <row r="32" spans="1:243" s="38" customFormat="1" ht="33" customHeight="1">
      <c r="A32" s="22">
        <v>19</v>
      </c>
      <c r="B32" s="82" t="s">
        <v>131</v>
      </c>
      <c r="C32" s="24" t="s">
        <v>71</v>
      </c>
      <c r="D32" s="78">
        <v>20</v>
      </c>
      <c r="E32" s="81" t="s">
        <v>39</v>
      </c>
      <c r="F32" s="78">
        <v>415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8300</v>
      </c>
      <c r="BB32" s="48">
        <f>BA32+SUM(N32:AZ32)</f>
        <v>8300</v>
      </c>
      <c r="BC32" s="37" t="str">
        <f>SpellNumber(L32,BB32)</f>
        <v>INR  Eight Thousand Three Hundred    Only</v>
      </c>
      <c r="IA32" s="38">
        <v>19</v>
      </c>
      <c r="IB32" s="77" t="s">
        <v>104</v>
      </c>
      <c r="IC32" s="38" t="s">
        <v>71</v>
      </c>
      <c r="ID32" s="38">
        <v>75</v>
      </c>
      <c r="IE32" s="39" t="s">
        <v>39</v>
      </c>
      <c r="IF32" s="39" t="s">
        <v>44</v>
      </c>
      <c r="IG32" s="39" t="s">
        <v>63</v>
      </c>
      <c r="IH32" s="39">
        <v>10</v>
      </c>
      <c r="II32" s="39" t="s">
        <v>39</v>
      </c>
    </row>
    <row r="33" spans="1:243" s="38" customFormat="1" ht="33" customHeight="1">
      <c r="A33" s="22">
        <v>20</v>
      </c>
      <c r="B33" s="82" t="s">
        <v>132</v>
      </c>
      <c r="C33" s="24" t="s">
        <v>72</v>
      </c>
      <c r="D33" s="78">
        <v>20</v>
      </c>
      <c r="E33" s="81" t="s">
        <v>39</v>
      </c>
      <c r="F33" s="78">
        <v>3850</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77000</v>
      </c>
      <c r="BB33" s="48">
        <f t="shared" si="6"/>
        <v>77000</v>
      </c>
      <c r="BC33" s="37" t="str">
        <f t="shared" si="7"/>
        <v>INR  Seventy Seven Thousand    Only</v>
      </c>
      <c r="IA33" s="38">
        <v>20</v>
      </c>
      <c r="IB33" s="77" t="s">
        <v>105</v>
      </c>
      <c r="IC33" s="38" t="s">
        <v>72</v>
      </c>
      <c r="ID33" s="38">
        <v>100</v>
      </c>
      <c r="IE33" s="39" t="s">
        <v>39</v>
      </c>
      <c r="IF33" s="39" t="s">
        <v>44</v>
      </c>
      <c r="IG33" s="39" t="s">
        <v>63</v>
      </c>
      <c r="IH33" s="39">
        <v>10</v>
      </c>
      <c r="II33" s="39" t="s">
        <v>39</v>
      </c>
    </row>
    <row r="34" spans="1:243" s="38" customFormat="1" ht="33" customHeight="1">
      <c r="A34" s="22">
        <v>21</v>
      </c>
      <c r="B34" s="82" t="s">
        <v>133</v>
      </c>
      <c r="C34" s="24" t="s">
        <v>73</v>
      </c>
      <c r="D34" s="78">
        <v>4</v>
      </c>
      <c r="E34" s="81" t="s">
        <v>39</v>
      </c>
      <c r="F34" s="78">
        <v>2452</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9808</v>
      </c>
      <c r="BB34" s="48">
        <f t="shared" si="6"/>
        <v>9808</v>
      </c>
      <c r="BC34" s="37" t="str">
        <f t="shared" si="7"/>
        <v>INR  Nine Thousand Eight Hundred &amp; Eight  Only</v>
      </c>
      <c r="IA34" s="38">
        <v>21</v>
      </c>
      <c r="IB34" s="77" t="s">
        <v>106</v>
      </c>
      <c r="IC34" s="38" t="s">
        <v>73</v>
      </c>
      <c r="ID34" s="38">
        <v>100</v>
      </c>
      <c r="IE34" s="39" t="s">
        <v>39</v>
      </c>
      <c r="IF34" s="39" t="s">
        <v>44</v>
      </c>
      <c r="IG34" s="39" t="s">
        <v>63</v>
      </c>
      <c r="IH34" s="39">
        <v>10</v>
      </c>
      <c r="II34" s="39" t="s">
        <v>39</v>
      </c>
    </row>
    <row r="35" spans="1:243" s="38" customFormat="1" ht="33" customHeight="1">
      <c r="A35" s="22">
        <v>22</v>
      </c>
      <c r="B35" s="82" t="s">
        <v>134</v>
      </c>
      <c r="C35" s="24" t="s">
        <v>74</v>
      </c>
      <c r="D35" s="78">
        <v>11</v>
      </c>
      <c r="E35" s="81" t="s">
        <v>39</v>
      </c>
      <c r="F35" s="78">
        <v>2450</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26950</v>
      </c>
      <c r="BB35" s="48">
        <f t="shared" si="6"/>
        <v>26950</v>
      </c>
      <c r="BC35" s="37" t="str">
        <f t="shared" si="7"/>
        <v>INR  Twenty Six Thousand Nine Hundred &amp; Fifty  Only</v>
      </c>
      <c r="IA35" s="38">
        <v>22</v>
      </c>
      <c r="IB35" s="77" t="s">
        <v>107</v>
      </c>
      <c r="IC35" s="38" t="s">
        <v>74</v>
      </c>
      <c r="ID35" s="38">
        <v>100</v>
      </c>
      <c r="IE35" s="39" t="s">
        <v>39</v>
      </c>
      <c r="IF35" s="39" t="s">
        <v>44</v>
      </c>
      <c r="IG35" s="39" t="s">
        <v>63</v>
      </c>
      <c r="IH35" s="39">
        <v>10</v>
      </c>
      <c r="II35" s="39" t="s">
        <v>39</v>
      </c>
    </row>
    <row r="36" spans="1:243" s="38" customFormat="1" ht="33" customHeight="1">
      <c r="A36" s="22">
        <v>23</v>
      </c>
      <c r="B36" s="82" t="s">
        <v>135</v>
      </c>
      <c r="C36" s="24" t="s">
        <v>75</v>
      </c>
      <c r="D36" s="78">
        <v>11</v>
      </c>
      <c r="E36" s="81" t="s">
        <v>39</v>
      </c>
      <c r="F36" s="78">
        <v>288</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3168</v>
      </c>
      <c r="BB36" s="48">
        <f t="shared" si="6"/>
        <v>3168</v>
      </c>
      <c r="BC36" s="37" t="str">
        <f t="shared" si="7"/>
        <v>INR  Three Thousand One Hundred &amp; Sixty Eight  Only</v>
      </c>
      <c r="IA36" s="38">
        <v>23</v>
      </c>
      <c r="IB36" s="77" t="s">
        <v>108</v>
      </c>
      <c r="IC36" s="38" t="s">
        <v>75</v>
      </c>
      <c r="ID36" s="38">
        <v>75</v>
      </c>
      <c r="IE36" s="39" t="s">
        <v>39</v>
      </c>
      <c r="IF36" s="39" t="s">
        <v>44</v>
      </c>
      <c r="IG36" s="39" t="s">
        <v>63</v>
      </c>
      <c r="IH36" s="39">
        <v>10</v>
      </c>
      <c r="II36" s="39" t="s">
        <v>39</v>
      </c>
    </row>
    <row r="37" spans="1:243" s="38" customFormat="1" ht="33" customHeight="1">
      <c r="A37" s="22">
        <v>24</v>
      </c>
      <c r="B37" s="82" t="s">
        <v>136</v>
      </c>
      <c r="C37" s="24" t="s">
        <v>76</v>
      </c>
      <c r="D37" s="78">
        <v>3</v>
      </c>
      <c r="E37" s="81" t="s">
        <v>39</v>
      </c>
      <c r="F37" s="78">
        <v>5200</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15600</v>
      </c>
      <c r="BB37" s="48">
        <f t="shared" si="6"/>
        <v>15600</v>
      </c>
      <c r="BC37" s="37" t="str">
        <f t="shared" si="7"/>
        <v>INR  Fifteen Thousand Six Hundred    Only</v>
      </c>
      <c r="IA37" s="38">
        <v>24</v>
      </c>
      <c r="IB37" s="77" t="s">
        <v>109</v>
      </c>
      <c r="IC37" s="38" t="s">
        <v>76</v>
      </c>
      <c r="ID37" s="38">
        <v>75</v>
      </c>
      <c r="IE37" s="39" t="s">
        <v>39</v>
      </c>
      <c r="IF37" s="39" t="s">
        <v>44</v>
      </c>
      <c r="IG37" s="39" t="s">
        <v>63</v>
      </c>
      <c r="IH37" s="39">
        <v>10</v>
      </c>
      <c r="II37" s="39" t="s">
        <v>39</v>
      </c>
    </row>
    <row r="38" spans="1:243" s="38" customFormat="1" ht="33" customHeight="1">
      <c r="A38" s="22">
        <v>25</v>
      </c>
      <c r="B38" s="82" t="s">
        <v>137</v>
      </c>
      <c r="C38" s="24" t="s">
        <v>77</v>
      </c>
      <c r="D38" s="78">
        <v>11</v>
      </c>
      <c r="E38" s="81" t="s">
        <v>39</v>
      </c>
      <c r="F38" s="78">
        <v>550</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6050</v>
      </c>
      <c r="BB38" s="48">
        <f t="shared" si="6"/>
        <v>6050</v>
      </c>
      <c r="BC38" s="37" t="str">
        <f t="shared" si="7"/>
        <v>INR  Six Thousand  &amp;Fifty  Only</v>
      </c>
      <c r="IA38" s="38">
        <v>25</v>
      </c>
      <c r="IB38" s="77" t="s">
        <v>110</v>
      </c>
      <c r="IC38" s="38" t="s">
        <v>77</v>
      </c>
      <c r="ID38" s="38">
        <v>50</v>
      </c>
      <c r="IE38" s="39" t="s">
        <v>39</v>
      </c>
      <c r="IF38" s="39" t="s">
        <v>44</v>
      </c>
      <c r="IG38" s="39" t="s">
        <v>63</v>
      </c>
      <c r="IH38" s="39">
        <v>10</v>
      </c>
      <c r="II38" s="39" t="s">
        <v>39</v>
      </c>
    </row>
    <row r="39" spans="1:243" s="38" customFormat="1" ht="33" customHeight="1">
      <c r="A39" s="22">
        <v>26</v>
      </c>
      <c r="B39" s="82" t="s">
        <v>138</v>
      </c>
      <c r="C39" s="24" t="s">
        <v>78</v>
      </c>
      <c r="D39" s="78">
        <v>1</v>
      </c>
      <c r="E39" s="81" t="s">
        <v>39</v>
      </c>
      <c r="F39" s="78">
        <v>19930</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19930</v>
      </c>
      <c r="BB39" s="48">
        <f t="shared" si="6"/>
        <v>19930</v>
      </c>
      <c r="BC39" s="37" t="str">
        <f t="shared" si="7"/>
        <v>INR  Nineteen Thousand Nine Hundred &amp; Thirty  Only</v>
      </c>
      <c r="IA39" s="38">
        <v>26</v>
      </c>
      <c r="IB39" s="77" t="s">
        <v>111</v>
      </c>
      <c r="IC39" s="38" t="s">
        <v>78</v>
      </c>
      <c r="ID39" s="38">
        <v>50</v>
      </c>
      <c r="IE39" s="39" t="s">
        <v>39</v>
      </c>
      <c r="IF39" s="39" t="s">
        <v>44</v>
      </c>
      <c r="IG39" s="39" t="s">
        <v>63</v>
      </c>
      <c r="IH39" s="39">
        <v>10</v>
      </c>
      <c r="II39" s="39" t="s">
        <v>39</v>
      </c>
    </row>
    <row r="40" spans="1:243" s="38" customFormat="1" ht="57" customHeight="1">
      <c r="A40" s="22">
        <v>27</v>
      </c>
      <c r="B40" s="82" t="s">
        <v>139</v>
      </c>
      <c r="C40" s="24" t="s">
        <v>112</v>
      </c>
      <c r="D40" s="78">
        <v>50</v>
      </c>
      <c r="E40" s="81" t="s">
        <v>142</v>
      </c>
      <c r="F40" s="78">
        <v>715</v>
      </c>
      <c r="G40" s="51"/>
      <c r="H40" s="52"/>
      <c r="I40" s="40" t="s">
        <v>40</v>
      </c>
      <c r="J40" s="43">
        <f>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total_amount_ba($B$2,$D$2,D40,F40,J40,K40,M40)</f>
        <v>35750</v>
      </c>
      <c r="BB40" s="48">
        <f>BA40+SUM(N40:AZ40)</f>
        <v>35750</v>
      </c>
      <c r="BC40" s="37" t="str">
        <f>SpellNumber(L40,BB40)</f>
        <v>INR  Thirty Five Thousand Seven Hundred &amp; Fifty  Only</v>
      </c>
      <c r="IA40" s="38">
        <v>26</v>
      </c>
      <c r="IB40" s="77" t="s">
        <v>111</v>
      </c>
      <c r="IC40" s="38" t="s">
        <v>78</v>
      </c>
      <c r="ID40" s="38">
        <v>50</v>
      </c>
      <c r="IE40" s="39" t="s">
        <v>39</v>
      </c>
      <c r="IF40" s="39" t="s">
        <v>44</v>
      </c>
      <c r="IG40" s="39" t="s">
        <v>63</v>
      </c>
      <c r="IH40" s="39">
        <v>10</v>
      </c>
      <c r="II40" s="39" t="s">
        <v>39</v>
      </c>
    </row>
    <row r="41" spans="1:243" s="38" customFormat="1" ht="48" customHeight="1">
      <c r="A41" s="53" t="s">
        <v>83</v>
      </c>
      <c r="B41" s="54"/>
      <c r="C41" s="55"/>
      <c r="D41" s="56"/>
      <c r="E41" s="56"/>
      <c r="F41" s="56"/>
      <c r="G41" s="56"/>
      <c r="H41" s="57"/>
      <c r="I41" s="57"/>
      <c r="J41" s="57"/>
      <c r="K41" s="57"/>
      <c r="L41" s="58"/>
      <c r="BA41" s="59">
        <f>SUM(BA13:BA40)</f>
        <v>469836</v>
      </c>
      <c r="BB41" s="60">
        <f>SUM(BB13:BB40)</f>
        <v>469836</v>
      </c>
      <c r="BC41" s="37" t="str">
        <f>SpellNumber($E$2,BB41)</f>
        <v>INR  Four Lakh Sixty Nine Thousand Eight Hundred &amp; Thirty Six  Only</v>
      </c>
      <c r="IE41" s="39">
        <v>4</v>
      </c>
      <c r="IF41" s="39" t="s">
        <v>44</v>
      </c>
      <c r="IG41" s="39" t="s">
        <v>63</v>
      </c>
      <c r="IH41" s="39">
        <v>10</v>
      </c>
      <c r="II41" s="39" t="s">
        <v>39</v>
      </c>
    </row>
    <row r="42" spans="1:243" s="69" customFormat="1" ht="18">
      <c r="A42" s="54" t="s">
        <v>84</v>
      </c>
      <c r="B42" s="61"/>
      <c r="C42" s="62"/>
      <c r="D42" s="63"/>
      <c r="E42" s="75" t="s">
        <v>65</v>
      </c>
      <c r="F42" s="76"/>
      <c r="G42" s="64"/>
      <c r="H42" s="65"/>
      <c r="I42" s="65"/>
      <c r="J42" s="65"/>
      <c r="K42" s="66"/>
      <c r="L42" s="67"/>
      <c r="M42" s="68"/>
      <c r="O42" s="38"/>
      <c r="P42" s="38"/>
      <c r="Q42" s="38"/>
      <c r="R42" s="38"/>
      <c r="S42" s="38"/>
      <c r="BA42" s="70">
        <f>IF(ISBLANK(F42),0,IF(E42="Excess (+)",ROUND(BA41+(BA41*F42),2),IF(E42="Less (-)",ROUND(BA41+(BA41*F42*(-1)),2),IF(E42="At Par",BA41,0))))</f>
        <v>0</v>
      </c>
      <c r="BB42" s="71">
        <f>ROUND(BA42,0)</f>
        <v>0</v>
      </c>
      <c r="BC42" s="37" t="str">
        <f>SpellNumber($E$2,BB42)</f>
        <v>INR Zero Only</v>
      </c>
      <c r="IE42" s="72"/>
      <c r="IF42" s="72"/>
      <c r="IG42" s="72"/>
      <c r="IH42" s="72"/>
      <c r="II42" s="72"/>
    </row>
    <row r="43" spans="1:243" s="69" customFormat="1" ht="18">
      <c r="A43" s="53" t="s">
        <v>85</v>
      </c>
      <c r="B43" s="53"/>
      <c r="C43" s="84" t="str">
        <f>SpellNumber($E$2,BB42)</f>
        <v>INR Zero Only</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IE43" s="72"/>
      <c r="IF43" s="72"/>
      <c r="IG43" s="72"/>
      <c r="IH43" s="72"/>
      <c r="II43" s="72"/>
    </row>
    <row r="44" ht="15"/>
    <row r="45" ht="15"/>
    <row r="46" ht="15"/>
    <row r="47" ht="15"/>
    <row r="48" ht="15"/>
    <row r="49" ht="15"/>
    <row r="50" ht="15"/>
  </sheetData>
  <sheetProtection password="EEC8" sheet="1"/>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28:H4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L40">
      <formula1>"INR"</formula1>
    </dataValidation>
    <dataValidation type="decimal" allowBlank="1" showErrorMessage="1" errorTitle="Invalid Entry" error="Only Numeric Values are allowed. " sqref="A13:A4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64</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2022-07-26T10:36:14Z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