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05" tabRatio="92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<sst xmlns="http://schemas.openxmlformats.org/spreadsheetml/2006/main" count="752" uniqueCount="202">
  <si>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</si>
  <si>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</si>
  <si>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</si>
  <si>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</si>
  <si>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</si>
  <si>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</si>
  <si>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</si>
  <si>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</si>
  <si>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</si>
  <si>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</si>
  <si>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</si>
  <si>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</si>
  <si>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</si>
  <si>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</si>
  <si>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</si>
  <si>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</si>
  <si>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</si>
  <si>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</si>
  <si>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</si>
  <si>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</si>
  <si>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</si>
  <si>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</si>
  <si>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</si>
  <si>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</si>
  <si>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</si>
  <si>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</si>
  <si>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</si>
  <si>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</si>
  <si>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</si>
  <si>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</si>
  <si>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</si>
  <si>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</si>
  <si>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</si>
  <si>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</si>
  <si>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</si>
  <si>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</si>
  <si>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</si>
  <si>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</si>
  <si>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</si>
  <si>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</si>
  <si>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</si>
  <si>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</si>
  <si>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</si>
  <si>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</si>
  <si>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</si>
  <si>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</si>
  <si>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</si>
  <si>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</si>
  <si>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</si>
  <si>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</si>
  <si>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</si>
  <si>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</si>
  <si>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</si>
  <si>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</si>
  <si>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</si>
  <si>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</si>
  <si>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</si>
  <si>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</si>
  <si>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</si>
  <si>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</si>
  <si>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</si>
  <si>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</si>
  <si>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</si>
  <si>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</si>
  <si>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</si>
  <si>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</si>
  <si>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</si>
  <si>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</si>
  <si>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</si>
  <si>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</si>
  <si>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</si>
  <si>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</si>
  <si>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</si>
  <si>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</si>
  <si>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</si>
  <si>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</si>
  <si>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</si>
  <si>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</si>
  <si>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</si>
  <si>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</si>
  <si>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</si>
  <si>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</si>
  <si>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</si>
  <si>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Name of Work: Landscaping work around newly constructed residence in GTAC, IIT(BHU) Varanasi</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</si>
  <si>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</si>
  <si>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</si>
  <si>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</si>
  <si>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</si>
  <si>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</si>
  <si>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</si>
  <si>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</si>
  <si>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</si>
  <si>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</si>
  <si>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</si>
  <si>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</si>
  <si>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</si>
  <si>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</si>
  <si>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</si>
  <si>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</si>
  <si>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</si>
  <si>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</si>
  <si>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</si>
  <si>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</si>
  <si>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</si>
  <si>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</si>
  <si>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</si>
  <si>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</si>
  <si>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</si>
  <si>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</si>
  <si>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</si>
  <si>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</si>
  <si>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</si>
  <si>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</si>
  <si>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</si>
  <si>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</si>
  <si>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</si>
  <si>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</si>
  <si>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</si>
  <si>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</si>
  <si>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</si>
  <si>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</si>
  <si>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</si>
  <si>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</si>
  <si>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</si>
  <si>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</si>
  <si>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</si>
  <si>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</si>
  <si>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</si>
  <si>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</si>
  <si>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</si>
  <si>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</si>
  <si>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</si>
  <si>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</si>
  <si>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</si>
  <si>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</si>
  <si>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</si>
  <si>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</si>
  <si>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</si>
  <si>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</si>
  <si>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</si>
  <si>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</si>
  <si>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r>
      <t xml:space="preserve">Demolishing cement concrete manually/ by mechanical means including disposal of material within 50 metres lead as per direction of Engineer - in - charge.Nominal concrete 1:3:6 or richer mix (i/c equivalent design mix) </t>
    </r>
    <r>
      <rPr>
        <b/>
        <sz val="10"/>
        <rFont val="Times New Roman"/>
        <family val="1"/>
      </rPr>
      <t>(15.2.1)</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</si>
  <si>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</si>
  <si>
    <r>
      <t xml:space="preserve">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50mAll kinds of soil. </t>
    </r>
    <r>
      <rPr>
        <b/>
        <sz val="10"/>
        <rFont val="Times New Roman"/>
        <family val="1"/>
      </rPr>
      <t>(2.8.1)</t>
    </r>
  </si>
  <si>
    <r>
      <rPr>
        <b/>
        <sz val="10"/>
        <rFont val="Times New Roman"/>
        <family val="1"/>
      </rPr>
      <t>(b)</t>
    </r>
    <r>
      <rPr>
        <sz val="10"/>
        <rFont val="Times New Roman"/>
        <family val="1"/>
      </rPr>
      <t xml:space="preserve"> 1:2:4 (1 Cement : 2 coarse sand : 4 graded stone  aggregate 20 mm nominal size)  </t>
    </r>
    <r>
      <rPr>
        <b/>
        <sz val="10"/>
        <rFont val="Times New Roman"/>
        <family val="1"/>
      </rPr>
      <t>(4.1.3)</t>
    </r>
  </si>
  <si>
    <r>
      <t>Brick work with common burnt clay F.P.S. (non modular) bricks of class designation 7.5 in  foundation and plinth in :Cement mortar 1:6 (1 cement : 6 coarse sand)</t>
    </r>
    <r>
      <rPr>
        <b/>
        <sz val="10"/>
        <rFont val="Times New Roman"/>
        <family val="1"/>
      </rPr>
      <t>(6.1.2)</t>
    </r>
  </si>
  <si>
    <r>
      <t>Providing and laying in position specified grade of reinforced cement concrete excluding the cost of centering, shuttering, finishing and reinforcement - All work upto plinth level1:1.5:3 (1 cement : 1.5 coarse sand (zone-III): 3 graded stone aggregate 20 mm nominal size)</t>
    </r>
    <r>
      <rPr>
        <b/>
        <sz val="10"/>
        <rFont val="Times New Roman"/>
        <family val="1"/>
      </rPr>
      <t xml:space="preserve"> (5.1.2)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</si>
  <si>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</si>
  <si>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 xml:space="preserve">Steel reinforcement for R.C.C. work including straightening, cutting, bending, placing in position and binding all complete upto plinth level.Thermo-Mechanically Treated bars of grade Fe-500D or more. </t>
    </r>
    <r>
      <rPr>
        <b/>
        <sz val="10"/>
        <rFont val="Times New Roman"/>
        <family val="1"/>
      </rPr>
      <t>(5.22.6)</t>
    </r>
  </si>
  <si>
    <r>
      <t xml:space="preserve">Centering and shuttering including strutting, propping etc. and  removal of form for:
(a) Lintels, beams, plinth beams, girders, bressumers and cantilevers. </t>
    </r>
    <r>
      <rPr>
        <b/>
        <sz val="10"/>
        <rFont val="Times New Roman"/>
        <family val="1"/>
      </rPr>
      <t>(5.9.5)</t>
    </r>
  </si>
  <si>
    <r>
      <t xml:space="preserve">(b) Suspended floors, roofs, landings, balconies and access platform </t>
    </r>
    <r>
      <rPr>
        <b/>
        <sz val="10"/>
        <rFont val="Times New Roman"/>
        <family val="1"/>
      </rPr>
      <t>(5.9.3)</t>
    </r>
  </si>
  <si>
    <r>
      <t xml:space="preserve">Brick work with common burnt clay F.P.S. (non modular) bricks of class designation 75 in superstructure above plinth level upto floor V level in all shapes and sizes in:Cement mortar 1:6 ( 1 cement : 6 coarse sand) </t>
    </r>
    <r>
      <rPr>
        <b/>
        <sz val="10"/>
        <rFont val="Times New Roman"/>
        <family val="1"/>
      </rPr>
      <t>(6.4.2)</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</si>
  <si>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0"/>
        <rFont val="Times New Roman"/>
        <family val="1"/>
      </rPr>
      <t>(16.64)</t>
    </r>
  </si>
  <si>
    <r>
      <t xml:space="preserve">Half brick masonry with common burnt clay F.P.S. (non modular) bricks of class designation 75 in superstructure above plinth level up to floor V level  :Cement mortar 1:4 (1 Cement : 4 coarse sand) </t>
    </r>
    <r>
      <rPr>
        <b/>
        <sz val="10"/>
        <rFont val="Times New Roman"/>
        <family val="1"/>
      </rPr>
      <t>(6.13.2)</t>
    </r>
  </si>
  <si>
    <t xml:space="preserve">12 mm cement plaster of mix : 1:6 (1 cement: 6 coarse sand) (13.4.2)         </t>
  </si>
  <si>
    <r>
      <t xml:space="preserve">15 mm cement plaster on rough side of single or half brick wall  of mix :                       1:6 (1 cement: 6 coarse sand) </t>
    </r>
    <r>
      <rPr>
        <b/>
        <sz val="10"/>
        <rFont val="Times New Roman"/>
        <family val="1"/>
      </rPr>
      <t>(13.5.2)</t>
    </r>
  </si>
  <si>
    <r>
      <t xml:space="preserve">Providing and fixing soil, waste and vent pipes : 
100 mm dia.
Centrifugally cast (spun) iron socket &amp; spigot (S &amp;S) pipe as per IS :3989 </t>
    </r>
    <r>
      <rPr>
        <b/>
        <sz val="10"/>
        <rFont val="Times New Roman"/>
        <family val="1"/>
      </rPr>
      <t>(17.35.1.2)</t>
    </r>
  </si>
  <si>
    <r>
      <t xml:space="preserve">Providing lead caulked joints to sand cast iron/centrifugally cast (spun) iron pipes and fittings of diameter: 100 mm  </t>
    </r>
    <r>
      <rPr>
        <b/>
        <sz val="10"/>
        <rFont val="Times New Roman"/>
        <family val="1"/>
      </rPr>
      <t>(17.58.1)</t>
    </r>
    <r>
      <rPr>
        <sz val="10"/>
        <rFont val="Times New Roman"/>
        <family val="1"/>
      </rPr>
      <t xml:space="preserve">                  </t>
    </r>
  </si>
  <si>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</si>
  <si>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</si>
  <si>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</si>
  <si>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
100 mm inlet and 100 mm outlet
Sand cast iron S&amp;S as per IS: - 3989 (17.60.1.1)</t>
  </si>
  <si>
    <r>
      <t>Providing and fixing 100mm sand cast Iron grating for gully trap.</t>
    </r>
    <r>
      <rPr>
        <b/>
        <sz val="10"/>
        <rFont val="Times New Roman"/>
        <family val="1"/>
      </rPr>
      <t>(17.29)</t>
    </r>
  </si>
  <si>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(17.1.1)</t>
  </si>
  <si>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                                                </t>
  </si>
  <si>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      </t>
  </si>
  <si>
    <t>Providing and fixing P.V.C. waste pipe for sink or wash basin including P.V.C. waste fittings complete.
Semi rigid pipe 
32 mm dia (17.28.1.1)</t>
  </si>
  <si>
    <r>
      <t xml:space="preserve">Providing and fixing 600x450 mm beveled edge mirror of superior glass (of approved quality) complete with 6 mm thick hard board ground fixed to wooden cleats with C.P. brass screws and washers complete. </t>
    </r>
    <r>
      <rPr>
        <b/>
        <sz val="10"/>
        <rFont val="Times New Roman"/>
        <family val="1"/>
      </rPr>
      <t>(17.31)</t>
    </r>
  </si>
  <si>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(19.21.1)</t>
  </si>
  <si>
    <r>
      <rPr>
        <b/>
        <sz val="10"/>
        <rFont val="Times New Roman"/>
        <family val="1"/>
      </rPr>
      <t>(b)</t>
    </r>
    <r>
      <rPr>
        <sz val="10"/>
        <rFont val="Times New Roman"/>
        <family val="1"/>
      </rPr>
      <t xml:space="preserve"> 25mm dia. nominal bore </t>
    </r>
    <r>
      <rPr>
        <b/>
        <sz val="10"/>
        <rFont val="Times New Roman"/>
        <family val="1"/>
      </rPr>
      <t>(18.10.3)</t>
    </r>
  </si>
  <si>
    <t>Providing and fixing C.P. brass bib cock of approved quality conforming to IS:8931 
a) 15 mm nominal bore (18.49.1)</t>
  </si>
  <si>
    <t>Providing and fixing C.P. brass stop cock (concealed)  of standard design  and of approved make conforming to IS:8931
a) 15 mm nominal bore (18.52.1)</t>
  </si>
  <si>
    <t>Making connection of G.I. distribution branch with G.I.main of following sizes by providing and fixing tee,including cutting and threading the pipe etc. complete.
25 to 40 mm nominal bore (18.13.1)</t>
  </si>
  <si>
    <t>Painting G.I. pipes and fittings with synthetic enamel white paint with two coats over a ready mixed priming coat, both of approved quality for new work.
25 mm diameter pipe. (18.38.3)</t>
  </si>
  <si>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</si>
  <si>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</si>
  <si>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Providing and applying white cement based putty of average thickness 1mm, of approved brand and manufacturer, over the plastered wall surface to prepare the surface even and smooth complete.</t>
    </r>
    <r>
      <rPr>
        <b/>
        <sz val="10"/>
        <rFont val="Times New Roman"/>
        <family val="1"/>
      </rPr>
      <t xml:space="preserve"> (13.80)</t>
    </r>
  </si>
  <si>
    <t xml:space="preserve">Distempering with oil bound washable distemper of approved brand and manufacture to give an even shade           
New work (two or more coats) over and including water thinnable priming coat with cement primer  (13.41.1)           </t>
  </si>
  <si>
    <t>Finishing walls with Acrylic Smooth exterior paint of required shade :New work (Two or more coat applied @ 1.67 ltr/10 sqm over and including priming coat of exterior primer applied @ 2.20 kg/10 sqm) (13.46.1)</t>
  </si>
  <si>
    <t>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
All kinds of soil 
Pipes, cables etc. exceeding 80mm dia. but not exceeding 300 mm dia. 
(2.10.1.2)</t>
  </si>
  <si>
    <t>Providing, laying and jointing glazed stoneware Class SP-1 with stiff mixture of cement mortar in the proportion of 1:1 (1 cement : 1 fine sand) including testing of joints etc. complete
150 mm diameter  (19.1.2)</t>
  </si>
  <si>
    <t>Providing and laying cement concrete 1:5:10 (1 cement : 5 coarse sand : 10 graded stone aggregate 40 mm nominal size) all round S.W. pipes including bed concrete as per standard design:              
150 mm diameter S.W. pipe (19.2.2)</t>
  </si>
  <si>
    <t>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Inside dimensions 455x610 mm and 45 cm deep for single pipe line-                                                             
With F.P.S. bricks (19.30.1.1)</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</si>
  <si>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(17.5.1)</t>
  </si>
  <si>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</si>
  <si>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t>Providing and fixing aluminium sliding door bolts, ISI marked anodised (anodic coating not less than grade AC 10 as per IS : 1868), transparent or dyed to required colour or shade, with nuts and screws etc. complete :
250x16 mm (9.96.2)</t>
  </si>
  <si>
    <r>
      <rPr>
        <b/>
        <sz val="10"/>
        <rFont val="Times New Roman"/>
        <family val="1"/>
      </rPr>
      <t>(b)</t>
    </r>
    <r>
      <rPr>
        <sz val="10"/>
        <rFont val="Times New Roman"/>
        <family val="1"/>
      </rPr>
      <t xml:space="preserve"> 150x10 mm </t>
    </r>
    <r>
      <rPr>
        <b/>
        <sz val="10"/>
        <rFont val="Times New Roman"/>
        <family val="1"/>
      </rPr>
      <t>(9.97.4)</t>
    </r>
  </si>
  <si>
    <t>Providing and fixing aluminium handles, ISI marked, anodised (anodic coating not less than grade AC 10 as per IS : 1868) transparent or dyed to required colour or shade, with necessary screws etc. complete :
125 mm (9.100.1)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</si>
  <si>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</si>
  <si>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</si>
  <si>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r>
      <t xml:space="preserve">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 </t>
    </r>
    <r>
      <rPr>
        <b/>
        <sz val="10"/>
        <rFont val="Times New Roman"/>
        <family val="1"/>
      </rPr>
      <t>(12.50)</t>
    </r>
  </si>
  <si>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</si>
  <si>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cum</t>
  </si>
  <si>
    <t xml:space="preserve">cum         </t>
  </si>
  <si>
    <t>kg</t>
  </si>
  <si>
    <t>metre</t>
  </si>
  <si>
    <t xml:space="preserve">Nos. </t>
  </si>
  <si>
    <t>Nos.</t>
  </si>
  <si>
    <r>
      <rPr>
        <b/>
        <sz val="10"/>
        <rFont val="Times New Roman"/>
        <family val="1"/>
      </rPr>
      <t>Providing and fixing G.I. pipes complete with G.I. fittings and clamps,including cutting and making good the walls etc.
Internal work - exposed on wall 
(a)</t>
    </r>
    <r>
      <rPr>
        <sz val="10"/>
        <rFont val="Times New Roman"/>
        <family val="1"/>
      </rPr>
      <t xml:space="preserve"> 15mm dia. nominal bore  </t>
    </r>
    <r>
      <rPr>
        <b/>
        <sz val="10"/>
        <rFont val="Times New Roman"/>
        <family val="1"/>
      </rPr>
      <t>(18.10.1)</t>
    </r>
  </si>
  <si>
    <r>
      <rPr>
        <b/>
        <sz val="10"/>
        <rFont val="Times New Roman"/>
        <family val="1"/>
      </rPr>
      <t>Providing and fixing aluminium tower bolts, ISI marked, anodised (anodic
coating not less than grade AC 10 as per IS : 1868 ) transparent or dyed
to required colour or shade, with necessary screws etc. complete :
(a)</t>
    </r>
    <r>
      <rPr>
        <sz val="10"/>
        <rFont val="Times New Roman"/>
        <family val="1"/>
      </rPr>
      <t xml:space="preserve"> 250x10 mm </t>
    </r>
    <r>
      <rPr>
        <b/>
        <sz val="10"/>
        <rFont val="Times New Roman"/>
        <family val="1"/>
      </rPr>
      <t>(9.97.2)</t>
    </r>
  </si>
  <si>
    <r>
      <t>Providing and laying in position cement concrete of specified grade excluding the cost of centering and shuttering - All work upto plinth level</t>
    </r>
    <r>
      <rPr>
        <b/>
        <sz val="10"/>
        <rFont val="Times New Roman"/>
        <family val="1"/>
      </rPr>
      <t xml:space="preserve">
(a)</t>
    </r>
    <r>
      <rPr>
        <sz val="10"/>
        <rFont val="Times New Roman"/>
        <family val="1"/>
      </rPr>
      <t xml:space="preserve"> 1:4:8 (1 Cement : 4 fine sand : 8 graded stone aggregate 40 mm nominal size) </t>
    </r>
    <r>
      <rPr>
        <b/>
        <sz val="10"/>
        <rFont val="Times New Roman"/>
        <family val="1"/>
      </rPr>
      <t>(4.1.8)</t>
    </r>
  </si>
  <si>
    <t>Contract No:  IIT(BHU)/IWD/CT-19/2022-23/597 Dated 21.07.2022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</si>
</sst>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justify" vertical="top" wrapText="1"/>
    </xf>
    <xf numFmtId="0" fontId="25" fillId="0" borderId="23" xfId="0" applyFont="1" applyBorder="1" applyAlignment="1">
      <alignment horizontal="left" vertical="top" wrapText="1"/>
    </xf>
    <xf numFmtId="0" fontId="25" fillId="0" borderId="23" xfId="0" applyFont="1" applyBorder="1" applyAlignment="1">
      <alignment horizontal="justify" vertical="top" wrapText="1"/>
    </xf>
    <xf numFmtId="0" fontId="25" fillId="0" borderId="23" xfId="0" applyFont="1" applyBorder="1" applyAlignment="1">
      <alignment horizontal="justify" vertical="top" wrapText="1" shrinkToFit="1"/>
    </xf>
    <xf numFmtId="0" fontId="25" fillId="0" borderId="24" xfId="0" applyFont="1" applyBorder="1" applyAlignment="1">
      <alignment horizontal="justify" vertical="top" wrapText="1" shrinkToFit="1"/>
    </xf>
    <xf numFmtId="0" fontId="25" fillId="0" borderId="22" xfId="0" applyFont="1" applyBorder="1" applyAlignment="1">
      <alignment horizontal="justify" vertical="top" wrapText="1" shrinkToFit="1"/>
    </xf>
    <xf numFmtId="0" fontId="25" fillId="0" borderId="25" xfId="0" applyFont="1" applyBorder="1" applyAlignment="1">
      <alignment horizontal="justify" vertical="top" wrapText="1" shrinkToFit="1"/>
    </xf>
    <xf numFmtId="0" fontId="25" fillId="0" borderId="21" xfId="0" applyFont="1" applyBorder="1" applyAlignment="1">
      <alignment horizontal="justify" vertical="top" wrapText="1"/>
    </xf>
    <xf numFmtId="0" fontId="25" fillId="0" borderId="24" xfId="0" applyFont="1" applyBorder="1" applyAlignment="1">
      <alignment horizontal="justify" vertical="top" wrapText="1"/>
    </xf>
    <xf numFmtId="0" fontId="25" fillId="0" borderId="22" xfId="0" applyFont="1" applyBorder="1" applyAlignment="1">
      <alignment horizontal="justify" vertical="top" wrapText="1"/>
    </xf>
    <xf numFmtId="0" fontId="25" fillId="0" borderId="23" xfId="0" applyFont="1" applyFill="1" applyBorder="1" applyAlignment="1">
      <alignment horizontal="justify" vertical="top" wrapText="1" shrinkToFit="1"/>
    </xf>
    <xf numFmtId="0" fontId="25" fillId="0" borderId="26"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0"/>
  <sheetViews>
    <sheetView showGridLines="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5" t="str">
        <f>B2&amp;" BoQ"</f>
        <v>Percentage BoQ</v>
      </c>
      <c r="B1" s="95"/>
      <c r="C1" s="95"/>
      <c r="D1" s="95"/>
      <c r="E1" s="95"/>
      <c r="F1" s="95"/>
      <c r="G1" s="95"/>
      <c r="H1" s="95"/>
      <c r="I1" s="95"/>
      <c r="J1" s="95"/>
      <c r="K1" s="95"/>
      <c r="L1" s="95"/>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96" t="s">
        <v>69</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IE4" s="10"/>
      <c r="IF4" s="10"/>
      <c r="IG4" s="10"/>
      <c r="IH4" s="10"/>
      <c r="II4" s="10"/>
    </row>
    <row r="5" spans="1:243" s="9" customFormat="1" ht="36" customHeight="1">
      <c r="A5" s="96" t="s">
        <v>83</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10"/>
      <c r="IF5" s="10"/>
      <c r="IG5" s="10"/>
      <c r="IH5" s="10"/>
      <c r="II5" s="10"/>
    </row>
    <row r="6" spans="1:243" s="9" customFormat="1" ht="27" customHeight="1">
      <c r="A6" s="96" t="s">
        <v>201</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10"/>
      <c r="IF6" s="10"/>
      <c r="IG6" s="10"/>
      <c r="IH6" s="10"/>
      <c r="II6" s="10"/>
    </row>
    <row r="7" spans="1:243" s="9" customFormat="1" ht="15" hidden="1">
      <c r="A7" s="97" t="s">
        <v>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IE7" s="10"/>
      <c r="IF7" s="10"/>
      <c r="IG7" s="10"/>
      <c r="IH7" s="10"/>
      <c r="II7" s="10"/>
    </row>
    <row r="8" spans="1:243" s="12" customFormat="1" ht="60">
      <c r="A8" s="11" t="s">
        <v>66</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IE8" s="13"/>
      <c r="IF8" s="13"/>
      <c r="IG8" s="13"/>
      <c r="IH8" s="13"/>
      <c r="II8" s="13"/>
    </row>
    <row r="9" spans="1:243" s="14" customFormat="1" ht="15">
      <c r="A9" s="93" t="s">
        <v>8</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48.75" customHeight="1">
      <c r="A14" s="22">
        <v>1</v>
      </c>
      <c r="B14" s="82" t="s">
        <v>141</v>
      </c>
      <c r="C14" s="24" t="s">
        <v>38</v>
      </c>
      <c r="D14" s="78">
        <v>1</v>
      </c>
      <c r="E14" s="79" t="s">
        <v>192</v>
      </c>
      <c r="F14" s="78">
        <v>1737.45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1737.45</v>
      </c>
      <c r="BB14" s="48">
        <f aca="true" t="shared" si="2" ref="BB14:BB24">BA14+SUM(N14:AZ14)</f>
        <v>1737.45</v>
      </c>
      <c r="BC14" s="37" t="str">
        <f aca="true" t="shared" si="3" ref="BC14:BC24">SpellNumber(L14,BB14)</f>
        <v>INR  One Thousand Seven Hundred &amp; Thirty Seven  and Paise Forty Five Only</v>
      </c>
      <c r="IA14" s="38">
        <v>1</v>
      </c>
      <c r="IB14" s="77" t="s">
        <v>87</v>
      </c>
      <c r="IC14" s="38" t="s">
        <v>38</v>
      </c>
      <c r="ID14" s="38">
        <v>1446</v>
      </c>
      <c r="IE14" s="39" t="s">
        <v>82</v>
      </c>
      <c r="IF14" s="39" t="s">
        <v>42</v>
      </c>
      <c r="IG14" s="39" t="s">
        <v>36</v>
      </c>
      <c r="IH14" s="39">
        <v>123.223</v>
      </c>
      <c r="II14" s="39" t="s">
        <v>39</v>
      </c>
    </row>
    <row r="15" spans="1:243" s="38" customFormat="1" ht="42" customHeight="1">
      <c r="A15" s="22">
        <v>2</v>
      </c>
      <c r="B15" s="83" t="s">
        <v>142</v>
      </c>
      <c r="C15" s="24" t="s">
        <v>43</v>
      </c>
      <c r="D15" s="78">
        <v>1</v>
      </c>
      <c r="E15" s="79" t="s">
        <v>192</v>
      </c>
      <c r="F15" s="78">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1469.9</v>
      </c>
      <c r="BB15" s="48">
        <f t="shared" si="2"/>
        <v>1469.9</v>
      </c>
      <c r="BC15" s="37" t="str">
        <f t="shared" si="3"/>
        <v>INR  One Thousand Four Hundred &amp; Sixty Nine  and Paise Ninety Only</v>
      </c>
      <c r="IA15" s="38">
        <v>2</v>
      </c>
      <c r="IB15" s="77" t="s">
        <v>88</v>
      </c>
      <c r="IC15" s="38" t="s">
        <v>43</v>
      </c>
      <c r="ID15" s="38">
        <v>482</v>
      </c>
      <c r="IE15" s="39" t="s">
        <v>82</v>
      </c>
      <c r="IF15" s="39" t="s">
        <v>44</v>
      </c>
      <c r="IG15" s="39" t="s">
        <v>45</v>
      </c>
      <c r="IH15" s="39">
        <v>213</v>
      </c>
      <c r="II15" s="39" t="s">
        <v>39</v>
      </c>
    </row>
    <row r="16" spans="1:243" s="38" customFormat="1" ht="59.25" customHeight="1">
      <c r="A16" s="22">
        <v>3</v>
      </c>
      <c r="B16" s="84" t="s">
        <v>143</v>
      </c>
      <c r="C16" s="24" t="s">
        <v>46</v>
      </c>
      <c r="D16" s="78">
        <v>17</v>
      </c>
      <c r="E16" s="79" t="s">
        <v>82</v>
      </c>
      <c r="F16" s="78">
        <v>252.3</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4289.1</v>
      </c>
      <c r="BB16" s="48">
        <f t="shared" si="2"/>
        <v>4289.1</v>
      </c>
      <c r="BC16" s="37" t="str">
        <f t="shared" si="3"/>
        <v>INR  Four Thousand Two Hundred &amp; Eighty Nine  and Paise Ten Only</v>
      </c>
      <c r="IA16" s="38">
        <v>3</v>
      </c>
      <c r="IB16" s="77" t="s">
        <v>89</v>
      </c>
      <c r="IC16" s="38" t="s">
        <v>46</v>
      </c>
      <c r="ID16" s="38">
        <v>241</v>
      </c>
      <c r="IE16" s="39" t="s">
        <v>82</v>
      </c>
      <c r="IF16" s="39" t="s">
        <v>35</v>
      </c>
      <c r="IG16" s="39" t="s">
        <v>47</v>
      </c>
      <c r="IH16" s="39">
        <v>10</v>
      </c>
      <c r="II16" s="39" t="s">
        <v>39</v>
      </c>
    </row>
    <row r="17" spans="1:243" s="38" customFormat="1" ht="40.5" customHeight="1">
      <c r="A17" s="22">
        <v>4.1</v>
      </c>
      <c r="B17" s="85" t="s">
        <v>200</v>
      </c>
      <c r="C17" s="24" t="s">
        <v>48</v>
      </c>
      <c r="D17" s="78">
        <v>1</v>
      </c>
      <c r="E17" s="79" t="s">
        <v>192</v>
      </c>
      <c r="F17" s="78">
        <v>5789.6</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5789.6</v>
      </c>
      <c r="BB17" s="48">
        <f t="shared" si="2"/>
        <v>5789.6</v>
      </c>
      <c r="BC17" s="37" t="str">
        <f t="shared" si="3"/>
        <v>INR  Five Thousand Seven Hundred &amp; Eighty Nine  and Paise Sixty Only</v>
      </c>
      <c r="IA17" s="38">
        <v>4</v>
      </c>
      <c r="IB17" s="77" t="s">
        <v>90</v>
      </c>
      <c r="IC17" s="38" t="s">
        <v>48</v>
      </c>
      <c r="ID17" s="38">
        <v>241</v>
      </c>
      <c r="IE17" s="39" t="s">
        <v>82</v>
      </c>
      <c r="IF17" s="39" t="s">
        <v>49</v>
      </c>
      <c r="IG17" s="39" t="s">
        <v>50</v>
      </c>
      <c r="IH17" s="39">
        <v>10</v>
      </c>
      <c r="II17" s="39" t="s">
        <v>39</v>
      </c>
    </row>
    <row r="18" spans="1:243" s="38" customFormat="1" ht="21" customHeight="1">
      <c r="A18" s="22">
        <v>4.2</v>
      </c>
      <c r="B18" s="86" t="s">
        <v>144</v>
      </c>
      <c r="C18" s="24" t="s">
        <v>51</v>
      </c>
      <c r="D18" s="78">
        <v>1</v>
      </c>
      <c r="E18" s="80" t="s">
        <v>192</v>
      </c>
      <c r="F18" s="78">
        <v>6788.6</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6788.6</v>
      </c>
      <c r="BB18" s="48">
        <f t="shared" si="2"/>
        <v>6788.6</v>
      </c>
      <c r="BC18" s="37" t="str">
        <f t="shared" si="3"/>
        <v>INR  Six Thousand Seven Hundred &amp; Eighty Eight  and Paise Sixty Only</v>
      </c>
      <c r="IA18" s="38">
        <v>5</v>
      </c>
      <c r="IB18" s="77" t="s">
        <v>91</v>
      </c>
      <c r="IC18" s="38" t="s">
        <v>51</v>
      </c>
      <c r="ID18" s="38">
        <v>4819</v>
      </c>
      <c r="IE18" s="39" t="s">
        <v>68</v>
      </c>
      <c r="IF18" s="39" t="s">
        <v>42</v>
      </c>
      <c r="IG18" s="39" t="s">
        <v>36</v>
      </c>
      <c r="IH18" s="39">
        <v>123.223</v>
      </c>
      <c r="II18" s="39" t="s">
        <v>39</v>
      </c>
    </row>
    <row r="19" spans="1:243" s="38" customFormat="1" ht="30.75" customHeight="1">
      <c r="A19" s="22">
        <v>5</v>
      </c>
      <c r="B19" s="84" t="s">
        <v>145</v>
      </c>
      <c r="C19" s="24" t="s">
        <v>52</v>
      </c>
      <c r="D19" s="78">
        <v>8</v>
      </c>
      <c r="E19" s="79" t="s">
        <v>192</v>
      </c>
      <c r="F19" s="78">
        <v>6157.45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49259.6</v>
      </c>
      <c r="BB19" s="48">
        <f t="shared" si="2"/>
        <v>49259.6</v>
      </c>
      <c r="BC19" s="37" t="str">
        <f t="shared" si="3"/>
        <v>INR  Forty Nine Thousand Two Hundred &amp; Fifty Nine  and Paise Sixty Only</v>
      </c>
      <c r="IA19" s="38">
        <v>6</v>
      </c>
      <c r="IB19" s="77" t="s">
        <v>92</v>
      </c>
      <c r="IC19" s="38" t="s">
        <v>52</v>
      </c>
      <c r="ID19" s="38">
        <v>482</v>
      </c>
      <c r="IE19" s="39" t="s">
        <v>82</v>
      </c>
      <c r="IF19" s="39" t="s">
        <v>44</v>
      </c>
      <c r="IG19" s="39" t="s">
        <v>45</v>
      </c>
      <c r="IH19" s="39">
        <v>213</v>
      </c>
      <c r="II19" s="39" t="s">
        <v>39</v>
      </c>
    </row>
    <row r="20" spans="1:243" s="38" customFormat="1" ht="45" customHeight="1">
      <c r="A20" s="22">
        <v>6</v>
      </c>
      <c r="B20" s="84" t="s">
        <v>146</v>
      </c>
      <c r="C20" s="24" t="s">
        <v>53</v>
      </c>
      <c r="D20" s="78">
        <v>1</v>
      </c>
      <c r="E20" s="80" t="s">
        <v>193</v>
      </c>
      <c r="F20" s="78">
        <v>7718.25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7718.25</v>
      </c>
      <c r="BB20" s="48">
        <f t="shared" si="2"/>
        <v>7718.25</v>
      </c>
      <c r="BC20" s="37" t="str">
        <f t="shared" si="3"/>
        <v>INR  Seven Thousand Seven Hundred &amp; Eighteen  and Paise Twenty Five Only</v>
      </c>
      <c r="IA20" s="38">
        <v>7</v>
      </c>
      <c r="IB20" s="77" t="s">
        <v>93</v>
      </c>
      <c r="IC20" s="38" t="s">
        <v>53</v>
      </c>
      <c r="ID20" s="38">
        <v>4819</v>
      </c>
      <c r="IE20" s="39" t="s">
        <v>68</v>
      </c>
      <c r="IF20" s="39" t="s">
        <v>35</v>
      </c>
      <c r="IG20" s="39" t="s">
        <v>47</v>
      </c>
      <c r="IH20" s="39">
        <v>10</v>
      </c>
      <c r="II20" s="39" t="s">
        <v>39</v>
      </c>
    </row>
    <row r="21" spans="1:243" s="38" customFormat="1" ht="57" customHeight="1">
      <c r="A21" s="22">
        <v>7</v>
      </c>
      <c r="B21" s="87" t="s">
        <v>147</v>
      </c>
      <c r="C21" s="24" t="s">
        <v>54</v>
      </c>
      <c r="D21" s="78">
        <v>3</v>
      </c>
      <c r="E21" s="80" t="s">
        <v>193</v>
      </c>
      <c r="F21" s="78">
        <v>9763.8</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29291.4</v>
      </c>
      <c r="BB21" s="48">
        <f t="shared" si="2"/>
        <v>29291.4</v>
      </c>
      <c r="BC21" s="37" t="str">
        <f t="shared" si="3"/>
        <v>INR  Twenty Nine Thousand Two Hundred &amp; Ninety One  and Paise Forty Only</v>
      </c>
      <c r="IA21" s="38">
        <v>8</v>
      </c>
      <c r="IB21" s="38" t="s">
        <v>94</v>
      </c>
      <c r="IC21" s="38" t="s">
        <v>54</v>
      </c>
      <c r="ID21" s="38">
        <v>100</v>
      </c>
      <c r="IE21" s="39" t="s">
        <v>39</v>
      </c>
      <c r="IF21" s="39" t="s">
        <v>49</v>
      </c>
      <c r="IG21" s="39" t="s">
        <v>50</v>
      </c>
      <c r="IH21" s="39">
        <v>10</v>
      </c>
      <c r="II21" s="39" t="s">
        <v>39</v>
      </c>
    </row>
    <row r="22" spans="1:243" s="38" customFormat="1" ht="32.25" customHeight="1">
      <c r="A22" s="22">
        <v>8</v>
      </c>
      <c r="B22" s="84" t="s">
        <v>148</v>
      </c>
      <c r="C22" s="24" t="s">
        <v>55</v>
      </c>
      <c r="D22" s="78">
        <v>345</v>
      </c>
      <c r="E22" s="80" t="s">
        <v>194</v>
      </c>
      <c r="F22" s="78">
        <v>83.5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28807.5</v>
      </c>
      <c r="BB22" s="48">
        <f t="shared" si="2"/>
        <v>28807.5</v>
      </c>
      <c r="BC22" s="37" t="str">
        <f t="shared" si="3"/>
        <v>INR  Twenty Eight Thousand Eight Hundred &amp; Seven  and Paise Fifty Only</v>
      </c>
      <c r="IA22" s="38">
        <v>9</v>
      </c>
      <c r="IB22" s="77" t="s">
        <v>95</v>
      </c>
      <c r="IC22" s="38" t="s">
        <v>55</v>
      </c>
      <c r="ID22" s="38">
        <v>100</v>
      </c>
      <c r="IE22" s="39" t="s">
        <v>39</v>
      </c>
      <c r="IF22" s="39" t="s">
        <v>42</v>
      </c>
      <c r="IG22" s="39" t="s">
        <v>36</v>
      </c>
      <c r="IH22" s="39">
        <v>123.223</v>
      </c>
      <c r="II22" s="39" t="s">
        <v>39</v>
      </c>
    </row>
    <row r="23" spans="1:243" s="38" customFormat="1" ht="32.25" customHeight="1">
      <c r="A23" s="22">
        <v>9.1</v>
      </c>
      <c r="B23" s="85" t="s">
        <v>149</v>
      </c>
      <c r="C23" s="24" t="s">
        <v>56</v>
      </c>
      <c r="D23" s="78">
        <v>14</v>
      </c>
      <c r="E23" s="80" t="s">
        <v>68</v>
      </c>
      <c r="F23" s="78">
        <v>552.05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7728.7</v>
      </c>
      <c r="BB23" s="48">
        <f t="shared" si="2"/>
        <v>7728.7</v>
      </c>
      <c r="BC23" s="37" t="str">
        <f t="shared" si="3"/>
        <v>INR  Seven Thousand Seven Hundred &amp; Twenty Eight  and Paise Seventy Only</v>
      </c>
      <c r="IA23" s="38">
        <v>10</v>
      </c>
      <c r="IB23" s="77" t="s">
        <v>96</v>
      </c>
      <c r="IC23" s="38" t="s">
        <v>56</v>
      </c>
      <c r="ID23" s="38">
        <v>100</v>
      </c>
      <c r="IE23" s="39" t="s">
        <v>39</v>
      </c>
      <c r="IF23" s="39" t="s">
        <v>44</v>
      </c>
      <c r="IG23" s="39" t="s">
        <v>45</v>
      </c>
      <c r="IH23" s="39">
        <v>213</v>
      </c>
      <c r="II23" s="39" t="s">
        <v>39</v>
      </c>
    </row>
    <row r="24" spans="1:243" s="38" customFormat="1" ht="30" customHeight="1">
      <c r="A24" s="22">
        <v>9.2</v>
      </c>
      <c r="B24" s="86" t="s">
        <v>150</v>
      </c>
      <c r="C24" s="24" t="s">
        <v>57</v>
      </c>
      <c r="D24" s="78">
        <v>23</v>
      </c>
      <c r="E24" s="80" t="s">
        <v>68</v>
      </c>
      <c r="F24" s="78">
        <v>693.05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15940.15</v>
      </c>
      <c r="BB24" s="48">
        <f t="shared" si="2"/>
        <v>15940.15</v>
      </c>
      <c r="BC24" s="37" t="str">
        <f t="shared" si="3"/>
        <v>INR  Fifteen Thousand Nine Hundred &amp; Forty  and Paise Fifteen Only</v>
      </c>
      <c r="IA24" s="38">
        <v>11</v>
      </c>
      <c r="IB24" s="77" t="s">
        <v>97</v>
      </c>
      <c r="IC24" s="38" t="s">
        <v>57</v>
      </c>
      <c r="ID24" s="38">
        <v>100</v>
      </c>
      <c r="IE24" s="39" t="s">
        <v>39</v>
      </c>
      <c r="IF24" s="39" t="s">
        <v>35</v>
      </c>
      <c r="IG24" s="39" t="s">
        <v>47</v>
      </c>
      <c r="IH24" s="39">
        <v>10</v>
      </c>
      <c r="II24" s="39" t="s">
        <v>39</v>
      </c>
    </row>
    <row r="25" spans="1:243" s="38" customFormat="1" ht="48.75" customHeight="1">
      <c r="A25" s="22">
        <v>10</v>
      </c>
      <c r="B25" s="84" t="s">
        <v>151</v>
      </c>
      <c r="C25" s="24" t="s">
        <v>80</v>
      </c>
      <c r="D25" s="78">
        <v>8</v>
      </c>
      <c r="E25" s="80" t="s">
        <v>192</v>
      </c>
      <c r="F25" s="78">
        <v>7590.45</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60723.6</v>
      </c>
      <c r="BB25" s="48">
        <f aca="true" t="shared" si="6" ref="BB25:BB39">BA25+SUM(N25:AZ25)</f>
        <v>60723.6</v>
      </c>
      <c r="BC25" s="37" t="str">
        <f aca="true" t="shared" si="7" ref="BC25:BC39">SpellNumber(L25,BB25)</f>
        <v>INR  Sixty Thousand Seven Hundred &amp; Twenty Three  and Paise Sixty Only</v>
      </c>
      <c r="IA25" s="38">
        <v>12</v>
      </c>
      <c r="IB25" s="77" t="s">
        <v>98</v>
      </c>
      <c r="IC25" s="38" t="s">
        <v>80</v>
      </c>
      <c r="ID25" s="38">
        <v>75</v>
      </c>
      <c r="IE25" s="39" t="s">
        <v>39</v>
      </c>
      <c r="IF25" s="39" t="s">
        <v>42</v>
      </c>
      <c r="IG25" s="39" t="s">
        <v>36</v>
      </c>
      <c r="IH25" s="39">
        <v>123.223</v>
      </c>
      <c r="II25" s="39" t="s">
        <v>39</v>
      </c>
    </row>
    <row r="26" spans="1:243" s="38" customFormat="1" ht="48" customHeight="1">
      <c r="A26" s="22">
        <v>11</v>
      </c>
      <c r="B26" s="88" t="s">
        <v>152</v>
      </c>
      <c r="C26" s="24" t="s">
        <v>58</v>
      </c>
      <c r="D26" s="78">
        <v>8</v>
      </c>
      <c r="E26" s="80" t="s">
        <v>68</v>
      </c>
      <c r="F26" s="78">
        <v>176.7</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1413.6</v>
      </c>
      <c r="BB26" s="48">
        <f t="shared" si="6"/>
        <v>1413.6</v>
      </c>
      <c r="BC26" s="37" t="str">
        <f t="shared" si="7"/>
        <v>INR  One Thousand Four Hundred &amp; Thirteen  and Paise Sixty Only</v>
      </c>
      <c r="IA26" s="38">
        <v>13</v>
      </c>
      <c r="IB26" s="77" t="s">
        <v>99</v>
      </c>
      <c r="IC26" s="38" t="s">
        <v>58</v>
      </c>
      <c r="ID26" s="38">
        <v>75</v>
      </c>
      <c r="IE26" s="39" t="s">
        <v>39</v>
      </c>
      <c r="IF26" s="39" t="s">
        <v>44</v>
      </c>
      <c r="IG26" s="39" t="s">
        <v>45</v>
      </c>
      <c r="IH26" s="39">
        <v>213</v>
      </c>
      <c r="II26" s="39" t="s">
        <v>39</v>
      </c>
    </row>
    <row r="27" spans="1:243" s="38" customFormat="1" ht="30.75" customHeight="1">
      <c r="A27" s="22">
        <v>12</v>
      </c>
      <c r="B27" s="84" t="s">
        <v>153</v>
      </c>
      <c r="C27" s="24" t="s">
        <v>59</v>
      </c>
      <c r="D27" s="78">
        <v>14</v>
      </c>
      <c r="E27" s="80" t="s">
        <v>68</v>
      </c>
      <c r="F27" s="78">
        <v>932.1</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13049.4</v>
      </c>
      <c r="BB27" s="48">
        <f t="shared" si="6"/>
        <v>13049.4</v>
      </c>
      <c r="BC27" s="37" t="str">
        <f t="shared" si="7"/>
        <v>INR  Thirteen Thousand  &amp;Forty Nine  and Paise Forty Only</v>
      </c>
      <c r="IA27" s="38">
        <v>14</v>
      </c>
      <c r="IB27" s="77" t="s">
        <v>100</v>
      </c>
      <c r="IC27" s="38" t="s">
        <v>59</v>
      </c>
      <c r="ID27" s="38">
        <v>100</v>
      </c>
      <c r="IE27" s="39" t="s">
        <v>39</v>
      </c>
      <c r="IF27" s="39" t="s">
        <v>35</v>
      </c>
      <c r="IG27" s="39" t="s">
        <v>47</v>
      </c>
      <c r="IH27" s="39">
        <v>10</v>
      </c>
      <c r="II27" s="39" t="s">
        <v>39</v>
      </c>
    </row>
    <row r="28" spans="1:243" s="38" customFormat="1" ht="29.25" customHeight="1">
      <c r="A28" s="22">
        <v>13</v>
      </c>
      <c r="B28" s="83" t="s">
        <v>154</v>
      </c>
      <c r="C28" s="24" t="s">
        <v>60</v>
      </c>
      <c r="D28" s="78">
        <v>64</v>
      </c>
      <c r="E28" s="80" t="s">
        <v>68</v>
      </c>
      <c r="F28" s="78">
        <v>263.55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16867.2</v>
      </c>
      <c r="BB28" s="48">
        <f t="shared" si="6"/>
        <v>16867.2</v>
      </c>
      <c r="BC28" s="37" t="str">
        <f t="shared" si="7"/>
        <v>INR  Sixteen Thousand Eight Hundred &amp; Sixty Seven  and Paise Twenty Only</v>
      </c>
      <c r="IA28" s="38">
        <v>15</v>
      </c>
      <c r="IB28" s="77" t="s">
        <v>101</v>
      </c>
      <c r="IC28" s="38" t="s">
        <v>60</v>
      </c>
      <c r="ID28" s="38">
        <v>100</v>
      </c>
      <c r="IE28" s="39" t="s">
        <v>39</v>
      </c>
      <c r="IF28" s="39" t="s">
        <v>49</v>
      </c>
      <c r="IG28" s="39" t="s">
        <v>50</v>
      </c>
      <c r="IH28" s="39">
        <v>10</v>
      </c>
      <c r="II28" s="39" t="s">
        <v>39</v>
      </c>
    </row>
    <row r="29" spans="1:243" s="38" customFormat="1" ht="29.25" customHeight="1">
      <c r="A29" s="22">
        <v>14</v>
      </c>
      <c r="B29" s="83" t="s">
        <v>155</v>
      </c>
      <c r="C29" s="24" t="s">
        <v>61</v>
      </c>
      <c r="D29" s="78">
        <v>22</v>
      </c>
      <c r="E29" s="80" t="s">
        <v>68</v>
      </c>
      <c r="F29" s="78">
        <v>303.9</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6685.8</v>
      </c>
      <c r="BB29" s="48">
        <f t="shared" si="6"/>
        <v>6685.8</v>
      </c>
      <c r="BC29" s="37" t="str">
        <f t="shared" si="7"/>
        <v>INR  Six Thousand Six Hundred &amp; Eighty Five  and Paise Eighty Only</v>
      </c>
      <c r="IA29" s="38">
        <v>16</v>
      </c>
      <c r="IB29" s="77" t="s">
        <v>102</v>
      </c>
      <c r="IC29" s="38" t="s">
        <v>61</v>
      </c>
      <c r="ID29" s="38">
        <v>100</v>
      </c>
      <c r="IE29" s="39" t="s">
        <v>39</v>
      </c>
      <c r="IF29" s="39" t="s">
        <v>44</v>
      </c>
      <c r="IG29" s="39" t="s">
        <v>63</v>
      </c>
      <c r="IH29" s="39">
        <v>10</v>
      </c>
      <c r="II29" s="39" t="s">
        <v>39</v>
      </c>
    </row>
    <row r="30" spans="1:243" s="38" customFormat="1" ht="42.75" customHeight="1">
      <c r="A30" s="22">
        <v>15</v>
      </c>
      <c r="B30" s="83" t="s">
        <v>156</v>
      </c>
      <c r="C30" s="24" t="s">
        <v>62</v>
      </c>
      <c r="D30" s="78">
        <v>20</v>
      </c>
      <c r="E30" s="80" t="s">
        <v>195</v>
      </c>
      <c r="F30" s="78">
        <v>1092.2</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21844</v>
      </c>
      <c r="BB30" s="48">
        <f t="shared" si="6"/>
        <v>21844</v>
      </c>
      <c r="BC30" s="37" t="str">
        <f t="shared" si="7"/>
        <v>INR  Twenty One Thousand Eight Hundred &amp; Forty Four  Only</v>
      </c>
      <c r="IA30" s="38">
        <v>17</v>
      </c>
      <c r="IB30" s="77" t="s">
        <v>103</v>
      </c>
      <c r="IC30" s="38" t="s">
        <v>62</v>
      </c>
      <c r="ID30" s="38">
        <v>100</v>
      </c>
      <c r="IE30" s="39" t="s">
        <v>39</v>
      </c>
      <c r="IF30" s="39" t="s">
        <v>44</v>
      </c>
      <c r="IG30" s="39" t="s">
        <v>63</v>
      </c>
      <c r="IH30" s="39">
        <v>10</v>
      </c>
      <c r="II30" s="39" t="s">
        <v>39</v>
      </c>
    </row>
    <row r="31" spans="1:243" s="38" customFormat="1" ht="33.75" customHeight="1">
      <c r="A31" s="22">
        <v>16</v>
      </c>
      <c r="B31" s="83" t="s">
        <v>157</v>
      </c>
      <c r="C31" s="24" t="s">
        <v>70</v>
      </c>
      <c r="D31" s="78">
        <v>32</v>
      </c>
      <c r="E31" s="80" t="s">
        <v>196</v>
      </c>
      <c r="F31" s="78">
        <v>481.45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15406.4</v>
      </c>
      <c r="BB31" s="48">
        <f t="shared" si="6"/>
        <v>15406.4</v>
      </c>
      <c r="BC31" s="37" t="str">
        <f t="shared" si="7"/>
        <v>INR  Fifteen Thousand Four Hundred &amp; Six  and Paise Forty Only</v>
      </c>
      <c r="IA31" s="38">
        <v>18</v>
      </c>
      <c r="IB31" s="77" t="s">
        <v>104</v>
      </c>
      <c r="IC31" s="38" t="s">
        <v>70</v>
      </c>
      <c r="ID31" s="38">
        <v>100</v>
      </c>
      <c r="IE31" s="39" t="s">
        <v>39</v>
      </c>
      <c r="IF31" s="39" t="s">
        <v>44</v>
      </c>
      <c r="IG31" s="39" t="s">
        <v>63</v>
      </c>
      <c r="IH31" s="39">
        <v>10</v>
      </c>
      <c r="II31" s="39" t="s">
        <v>39</v>
      </c>
    </row>
    <row r="32" spans="1:243" s="38" customFormat="1" ht="63.75" customHeight="1">
      <c r="A32" s="22">
        <v>17</v>
      </c>
      <c r="B32" s="83" t="s">
        <v>158</v>
      </c>
      <c r="C32" s="24" t="s">
        <v>71</v>
      </c>
      <c r="D32" s="78">
        <v>3</v>
      </c>
      <c r="E32" s="80" t="s">
        <v>196</v>
      </c>
      <c r="F32" s="78">
        <v>461.65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1384.95</v>
      </c>
      <c r="BB32" s="48">
        <f>BA32+SUM(N32:AZ32)</f>
        <v>1384.95</v>
      </c>
      <c r="BC32" s="37" t="str">
        <f>SpellNumber(L32,BB32)</f>
        <v>INR  One Thousand Three Hundred &amp; Eighty Four  and Paise Ninety Five Only</v>
      </c>
      <c r="IA32" s="38">
        <v>19</v>
      </c>
      <c r="IB32" s="77" t="s">
        <v>105</v>
      </c>
      <c r="IC32" s="38" t="s">
        <v>71</v>
      </c>
      <c r="ID32" s="38">
        <v>75</v>
      </c>
      <c r="IE32" s="39" t="s">
        <v>39</v>
      </c>
      <c r="IF32" s="39" t="s">
        <v>44</v>
      </c>
      <c r="IG32" s="39" t="s">
        <v>63</v>
      </c>
      <c r="IH32" s="39">
        <v>10</v>
      </c>
      <c r="II32" s="39" t="s">
        <v>39</v>
      </c>
    </row>
    <row r="33" spans="1:243" s="38" customFormat="1" ht="47.25" customHeight="1">
      <c r="A33" s="22">
        <v>18</v>
      </c>
      <c r="B33" s="83" t="s">
        <v>159</v>
      </c>
      <c r="C33" s="24" t="s">
        <v>72</v>
      </c>
      <c r="D33" s="78">
        <v>3</v>
      </c>
      <c r="E33" s="80" t="s">
        <v>196</v>
      </c>
      <c r="F33" s="78">
        <v>390.75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1172.25</v>
      </c>
      <c r="BB33" s="48">
        <f t="shared" si="6"/>
        <v>1172.25</v>
      </c>
      <c r="BC33" s="37" t="str">
        <f t="shared" si="7"/>
        <v>INR  One Thousand One Hundred &amp; Seventy Two  and Paise Twenty Five Only</v>
      </c>
      <c r="IA33" s="38">
        <v>20</v>
      </c>
      <c r="IB33" s="77" t="s">
        <v>106</v>
      </c>
      <c r="IC33" s="38" t="s">
        <v>72</v>
      </c>
      <c r="ID33" s="38">
        <v>100</v>
      </c>
      <c r="IE33" s="39" t="s">
        <v>39</v>
      </c>
      <c r="IF33" s="39" t="s">
        <v>44</v>
      </c>
      <c r="IG33" s="39" t="s">
        <v>63</v>
      </c>
      <c r="IH33" s="39">
        <v>10</v>
      </c>
      <c r="II33" s="39" t="s">
        <v>39</v>
      </c>
    </row>
    <row r="34" spans="1:243" s="38" customFormat="1" ht="45.75" customHeight="1">
      <c r="A34" s="22">
        <v>19</v>
      </c>
      <c r="B34" s="83" t="s">
        <v>160</v>
      </c>
      <c r="C34" s="24" t="s">
        <v>73</v>
      </c>
      <c r="D34" s="78">
        <v>3</v>
      </c>
      <c r="E34" s="80" t="s">
        <v>197</v>
      </c>
      <c r="F34" s="78">
        <v>667.7</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2003.1</v>
      </c>
      <c r="BB34" s="48">
        <f t="shared" si="6"/>
        <v>2003.1</v>
      </c>
      <c r="BC34" s="37" t="str">
        <f t="shared" si="7"/>
        <v>INR  Two Thousand  &amp;Three  and Paise Ten Only</v>
      </c>
      <c r="IA34" s="38">
        <v>21</v>
      </c>
      <c r="IB34" s="77" t="s">
        <v>107</v>
      </c>
      <c r="IC34" s="38" t="s">
        <v>73</v>
      </c>
      <c r="ID34" s="38">
        <v>100</v>
      </c>
      <c r="IE34" s="39" t="s">
        <v>39</v>
      </c>
      <c r="IF34" s="39" t="s">
        <v>44</v>
      </c>
      <c r="IG34" s="39" t="s">
        <v>63</v>
      </c>
      <c r="IH34" s="39">
        <v>10</v>
      </c>
      <c r="II34" s="39" t="s">
        <v>39</v>
      </c>
    </row>
    <row r="35" spans="1:243" s="38" customFormat="1" ht="54" customHeight="1">
      <c r="A35" s="22">
        <v>20</v>
      </c>
      <c r="B35" s="83" t="s">
        <v>161</v>
      </c>
      <c r="C35" s="24" t="s">
        <v>74</v>
      </c>
      <c r="D35" s="78">
        <v>3</v>
      </c>
      <c r="E35" s="80" t="s">
        <v>196</v>
      </c>
      <c r="F35" s="78">
        <v>1512.55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4537.65</v>
      </c>
      <c r="BB35" s="48">
        <f t="shared" si="6"/>
        <v>4537.65</v>
      </c>
      <c r="BC35" s="37" t="str">
        <f t="shared" si="7"/>
        <v>INR  Four Thousand Five Hundred &amp; Thirty Seven  and Paise Sixty Five Only</v>
      </c>
      <c r="IA35" s="38">
        <v>22</v>
      </c>
      <c r="IB35" s="77" t="s">
        <v>108</v>
      </c>
      <c r="IC35" s="38" t="s">
        <v>74</v>
      </c>
      <c r="ID35" s="38">
        <v>100</v>
      </c>
      <c r="IE35" s="39" t="s">
        <v>39</v>
      </c>
      <c r="IF35" s="39" t="s">
        <v>44</v>
      </c>
      <c r="IG35" s="39" t="s">
        <v>63</v>
      </c>
      <c r="IH35" s="39">
        <v>10</v>
      </c>
      <c r="II35" s="39" t="s">
        <v>39</v>
      </c>
    </row>
    <row r="36" spans="1:243" s="38" customFormat="1" ht="25.5" customHeight="1">
      <c r="A36" s="22">
        <v>21</v>
      </c>
      <c r="B36" s="88" t="s">
        <v>162</v>
      </c>
      <c r="C36" s="24" t="s">
        <v>75</v>
      </c>
      <c r="D36" s="78">
        <v>6</v>
      </c>
      <c r="E36" s="80" t="s">
        <v>196</v>
      </c>
      <c r="F36" s="78">
        <v>44.6</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267.6</v>
      </c>
      <c r="BB36" s="48">
        <f t="shared" si="6"/>
        <v>267.6</v>
      </c>
      <c r="BC36" s="37" t="str">
        <f t="shared" si="7"/>
        <v>INR  Two Hundred &amp; Sixty Seven  and Paise Sixty Only</v>
      </c>
      <c r="IA36" s="38">
        <v>23</v>
      </c>
      <c r="IB36" s="77" t="s">
        <v>109</v>
      </c>
      <c r="IC36" s="38" t="s">
        <v>75</v>
      </c>
      <c r="ID36" s="38">
        <v>75</v>
      </c>
      <c r="IE36" s="39" t="s">
        <v>39</v>
      </c>
      <c r="IF36" s="39" t="s">
        <v>44</v>
      </c>
      <c r="IG36" s="39" t="s">
        <v>63</v>
      </c>
      <c r="IH36" s="39">
        <v>10</v>
      </c>
      <c r="II36" s="39" t="s">
        <v>39</v>
      </c>
    </row>
    <row r="37" spans="1:243" s="38" customFormat="1" ht="74.25" customHeight="1">
      <c r="A37" s="22">
        <v>22</v>
      </c>
      <c r="B37" s="83" t="s">
        <v>163</v>
      </c>
      <c r="C37" s="24" t="s">
        <v>76</v>
      </c>
      <c r="D37" s="78">
        <v>2</v>
      </c>
      <c r="E37" s="80" t="s">
        <v>196</v>
      </c>
      <c r="F37" s="78">
        <v>5421.5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10843</v>
      </c>
      <c r="BB37" s="48">
        <f t="shared" si="6"/>
        <v>10843</v>
      </c>
      <c r="BC37" s="37" t="str">
        <f t="shared" si="7"/>
        <v>INR  Ten Thousand Eight Hundred &amp; Forty Three  Only</v>
      </c>
      <c r="IA37" s="38">
        <v>24</v>
      </c>
      <c r="IB37" s="77" t="s">
        <v>110</v>
      </c>
      <c r="IC37" s="38" t="s">
        <v>76</v>
      </c>
      <c r="ID37" s="38">
        <v>75</v>
      </c>
      <c r="IE37" s="39" t="s">
        <v>39</v>
      </c>
      <c r="IF37" s="39" t="s">
        <v>44</v>
      </c>
      <c r="IG37" s="39" t="s">
        <v>63</v>
      </c>
      <c r="IH37" s="39">
        <v>10</v>
      </c>
      <c r="II37" s="39" t="s">
        <v>39</v>
      </c>
    </row>
    <row r="38" spans="1:243" s="38" customFormat="1" ht="63" customHeight="1">
      <c r="A38" s="22">
        <v>23</v>
      </c>
      <c r="B38" s="83" t="s">
        <v>164</v>
      </c>
      <c r="C38" s="24" t="s">
        <v>77</v>
      </c>
      <c r="D38" s="78">
        <v>2</v>
      </c>
      <c r="E38" s="80" t="s">
        <v>196</v>
      </c>
      <c r="F38" s="78">
        <v>5260.95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10521.9</v>
      </c>
      <c r="BB38" s="48">
        <f t="shared" si="6"/>
        <v>10521.9</v>
      </c>
      <c r="BC38" s="37" t="str">
        <f t="shared" si="7"/>
        <v>INR  Ten Thousand Five Hundred &amp; Twenty One  and Paise Ninety Only</v>
      </c>
      <c r="IA38" s="38">
        <v>25</v>
      </c>
      <c r="IB38" s="77" t="s">
        <v>111</v>
      </c>
      <c r="IC38" s="38" t="s">
        <v>77</v>
      </c>
      <c r="ID38" s="38">
        <v>50</v>
      </c>
      <c r="IE38" s="39" t="s">
        <v>39</v>
      </c>
      <c r="IF38" s="39" t="s">
        <v>44</v>
      </c>
      <c r="IG38" s="39" t="s">
        <v>63</v>
      </c>
      <c r="IH38" s="39">
        <v>10</v>
      </c>
      <c r="II38" s="39" t="s">
        <v>39</v>
      </c>
    </row>
    <row r="39" spans="1:243" s="38" customFormat="1" ht="57" customHeight="1">
      <c r="A39" s="22">
        <v>24</v>
      </c>
      <c r="B39" s="88" t="s">
        <v>165</v>
      </c>
      <c r="C39" s="24" t="s">
        <v>78</v>
      </c>
      <c r="D39" s="78">
        <v>2</v>
      </c>
      <c r="E39" s="80" t="s">
        <v>196</v>
      </c>
      <c r="F39" s="78">
        <v>2751.3</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5502.6</v>
      </c>
      <c r="BB39" s="48">
        <f t="shared" si="6"/>
        <v>5502.6</v>
      </c>
      <c r="BC39" s="37" t="str">
        <f t="shared" si="7"/>
        <v>INR  Five Thousand Five Hundred &amp; Two  and Paise Sixty Only</v>
      </c>
      <c r="IA39" s="38">
        <v>26</v>
      </c>
      <c r="IB39" s="77" t="s">
        <v>112</v>
      </c>
      <c r="IC39" s="38" t="s">
        <v>78</v>
      </c>
      <c r="ID39" s="38">
        <v>50</v>
      </c>
      <c r="IE39" s="39" t="s">
        <v>39</v>
      </c>
      <c r="IF39" s="39" t="s">
        <v>44</v>
      </c>
      <c r="IG39" s="39" t="s">
        <v>63</v>
      </c>
      <c r="IH39" s="39">
        <v>10</v>
      </c>
      <c r="II39" s="39" t="s">
        <v>39</v>
      </c>
    </row>
    <row r="40" spans="1:243" s="38" customFormat="1" ht="48" customHeight="1">
      <c r="A40" s="22">
        <v>25</v>
      </c>
      <c r="B40" s="83" t="s">
        <v>166</v>
      </c>
      <c r="C40" s="24" t="s">
        <v>113</v>
      </c>
      <c r="D40" s="78">
        <v>2</v>
      </c>
      <c r="E40" s="80" t="s">
        <v>196</v>
      </c>
      <c r="F40" s="78">
        <v>87.7</v>
      </c>
      <c r="G40" s="51"/>
      <c r="H40" s="52"/>
      <c r="I40" s="40" t="s">
        <v>40</v>
      </c>
      <c r="J40" s="43">
        <f aca="true" t="shared" si="8" ref="J40:J67">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67">total_amount_ba($B$2,$D$2,D40,F40,J40,K40,M40)</f>
        <v>175.4</v>
      </c>
      <c r="BB40" s="48">
        <f aca="true" t="shared" si="10" ref="BB40:BB67">BA40+SUM(N40:AZ40)</f>
        <v>175.4</v>
      </c>
      <c r="BC40" s="37" t="str">
        <f aca="true" t="shared" si="11" ref="BC40:BC67">SpellNumber(L40,BB40)</f>
        <v>INR  One Hundred &amp; Seventy Five  and Paise Forty Only</v>
      </c>
      <c r="IA40" s="38">
        <v>26</v>
      </c>
      <c r="IB40" s="77" t="s">
        <v>112</v>
      </c>
      <c r="IC40" s="38" t="s">
        <v>78</v>
      </c>
      <c r="ID40" s="38">
        <v>50</v>
      </c>
      <c r="IE40" s="39" t="s">
        <v>39</v>
      </c>
      <c r="IF40" s="39" t="s">
        <v>44</v>
      </c>
      <c r="IG40" s="39" t="s">
        <v>63</v>
      </c>
      <c r="IH40" s="39">
        <v>10</v>
      </c>
      <c r="II40" s="39" t="s">
        <v>39</v>
      </c>
    </row>
    <row r="41" spans="1:243" s="38" customFormat="1" ht="34.5" customHeight="1">
      <c r="A41" s="22">
        <v>26</v>
      </c>
      <c r="B41" s="83" t="s">
        <v>167</v>
      </c>
      <c r="C41" s="24" t="s">
        <v>114</v>
      </c>
      <c r="D41" s="78">
        <v>2</v>
      </c>
      <c r="E41" s="80" t="s">
        <v>196</v>
      </c>
      <c r="F41" s="78">
        <v>1283.05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2566.1</v>
      </c>
      <c r="BB41" s="48">
        <f t="shared" si="10"/>
        <v>2566.1</v>
      </c>
      <c r="BC41" s="37" t="str">
        <f t="shared" si="11"/>
        <v>INR  Two Thousand Five Hundred &amp; Sixty Six  and Paise Ten Only</v>
      </c>
      <c r="IA41" s="38">
        <v>26</v>
      </c>
      <c r="IB41" s="77" t="s">
        <v>112</v>
      </c>
      <c r="IC41" s="38" t="s">
        <v>78</v>
      </c>
      <c r="ID41" s="38">
        <v>50</v>
      </c>
      <c r="IE41" s="39" t="s">
        <v>39</v>
      </c>
      <c r="IF41" s="39" t="s">
        <v>44</v>
      </c>
      <c r="IG41" s="39" t="s">
        <v>63</v>
      </c>
      <c r="IH41" s="39">
        <v>10</v>
      </c>
      <c r="II41" s="39" t="s">
        <v>39</v>
      </c>
    </row>
    <row r="42" spans="1:243" s="38" customFormat="1" ht="57" customHeight="1">
      <c r="A42" s="22">
        <v>27</v>
      </c>
      <c r="B42" s="84" t="s">
        <v>168</v>
      </c>
      <c r="C42" s="24" t="s">
        <v>115</v>
      </c>
      <c r="D42" s="78">
        <v>2</v>
      </c>
      <c r="E42" s="80" t="s">
        <v>39</v>
      </c>
      <c r="F42" s="78">
        <v>623.5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1247</v>
      </c>
      <c r="BB42" s="48">
        <f t="shared" si="10"/>
        <v>1247</v>
      </c>
      <c r="BC42" s="37" t="str">
        <f t="shared" si="11"/>
        <v>INR  One Thousand Two Hundred &amp; Forty Seven  Only</v>
      </c>
      <c r="IA42" s="38">
        <v>26</v>
      </c>
      <c r="IB42" s="77" t="s">
        <v>112</v>
      </c>
      <c r="IC42" s="38" t="s">
        <v>78</v>
      </c>
      <c r="ID42" s="38">
        <v>50</v>
      </c>
      <c r="IE42" s="39" t="s">
        <v>39</v>
      </c>
      <c r="IF42" s="39" t="s">
        <v>44</v>
      </c>
      <c r="IG42" s="39" t="s">
        <v>63</v>
      </c>
      <c r="IH42" s="39">
        <v>10</v>
      </c>
      <c r="II42" s="39" t="s">
        <v>39</v>
      </c>
    </row>
    <row r="43" spans="1:243" s="38" customFormat="1" ht="57" customHeight="1">
      <c r="A43" s="22">
        <v>28.1</v>
      </c>
      <c r="B43" s="89" t="s">
        <v>198</v>
      </c>
      <c r="C43" s="24" t="s">
        <v>116</v>
      </c>
      <c r="D43" s="78">
        <v>28</v>
      </c>
      <c r="E43" s="80" t="s">
        <v>195</v>
      </c>
      <c r="F43" s="78">
        <v>284.9</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7977.2</v>
      </c>
      <c r="BB43" s="48">
        <f t="shared" si="10"/>
        <v>7977.2</v>
      </c>
      <c r="BC43" s="37" t="str">
        <f t="shared" si="11"/>
        <v>INR  Seven Thousand Nine Hundred &amp; Seventy Seven  and Paise Twenty Only</v>
      </c>
      <c r="IA43" s="38">
        <v>26</v>
      </c>
      <c r="IB43" s="77" t="s">
        <v>112</v>
      </c>
      <c r="IC43" s="38" t="s">
        <v>78</v>
      </c>
      <c r="ID43" s="38">
        <v>50</v>
      </c>
      <c r="IE43" s="39" t="s">
        <v>39</v>
      </c>
      <c r="IF43" s="39" t="s">
        <v>44</v>
      </c>
      <c r="IG43" s="39" t="s">
        <v>63</v>
      </c>
      <c r="IH43" s="39">
        <v>10</v>
      </c>
      <c r="II43" s="39" t="s">
        <v>39</v>
      </c>
    </row>
    <row r="44" spans="1:243" s="38" customFormat="1" ht="27.75" customHeight="1">
      <c r="A44" s="22">
        <v>28.2</v>
      </c>
      <c r="B44" s="90" t="s">
        <v>169</v>
      </c>
      <c r="C44" s="24" t="s">
        <v>117</v>
      </c>
      <c r="D44" s="78">
        <v>10</v>
      </c>
      <c r="E44" s="80" t="s">
        <v>195</v>
      </c>
      <c r="F44" s="78">
        <v>438</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4380</v>
      </c>
      <c r="BB44" s="48">
        <f t="shared" si="10"/>
        <v>4380</v>
      </c>
      <c r="BC44" s="37" t="str">
        <f t="shared" si="11"/>
        <v>INR  Four Thousand Three Hundred &amp; Eighty  Only</v>
      </c>
      <c r="IA44" s="38">
        <v>26</v>
      </c>
      <c r="IB44" s="77" t="s">
        <v>112</v>
      </c>
      <c r="IC44" s="38" t="s">
        <v>78</v>
      </c>
      <c r="ID44" s="38">
        <v>50</v>
      </c>
      <c r="IE44" s="39" t="s">
        <v>39</v>
      </c>
      <c r="IF44" s="39" t="s">
        <v>44</v>
      </c>
      <c r="IG44" s="39" t="s">
        <v>63</v>
      </c>
      <c r="IH44" s="39">
        <v>10</v>
      </c>
      <c r="II44" s="39" t="s">
        <v>39</v>
      </c>
    </row>
    <row r="45" spans="1:243" s="38" customFormat="1" ht="35.25" customHeight="1">
      <c r="A45" s="22">
        <v>29</v>
      </c>
      <c r="B45" s="83" t="s">
        <v>170</v>
      </c>
      <c r="C45" s="24" t="s">
        <v>118</v>
      </c>
      <c r="D45" s="78">
        <v>6</v>
      </c>
      <c r="E45" s="80" t="s">
        <v>196</v>
      </c>
      <c r="F45" s="78">
        <v>418.95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2513.7</v>
      </c>
      <c r="BB45" s="48">
        <f t="shared" si="10"/>
        <v>2513.7</v>
      </c>
      <c r="BC45" s="37" t="str">
        <f t="shared" si="11"/>
        <v>INR  Two Thousand Five Hundred &amp; Thirteen  and Paise Seventy Only</v>
      </c>
      <c r="IA45" s="38">
        <v>26</v>
      </c>
      <c r="IB45" s="77" t="s">
        <v>112</v>
      </c>
      <c r="IC45" s="38" t="s">
        <v>78</v>
      </c>
      <c r="ID45" s="38">
        <v>50</v>
      </c>
      <c r="IE45" s="39" t="s">
        <v>39</v>
      </c>
      <c r="IF45" s="39" t="s">
        <v>44</v>
      </c>
      <c r="IG45" s="39" t="s">
        <v>63</v>
      </c>
      <c r="IH45" s="39">
        <v>10</v>
      </c>
      <c r="II45" s="39" t="s">
        <v>39</v>
      </c>
    </row>
    <row r="46" spans="1:243" s="38" customFormat="1" ht="48.75" customHeight="1">
      <c r="A46" s="22">
        <v>30</v>
      </c>
      <c r="B46" s="83" t="s">
        <v>171</v>
      </c>
      <c r="C46" s="24" t="s">
        <v>119</v>
      </c>
      <c r="D46" s="78">
        <v>5</v>
      </c>
      <c r="E46" s="80" t="s">
        <v>196</v>
      </c>
      <c r="F46" s="78">
        <v>606.25</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3031.25</v>
      </c>
      <c r="BB46" s="48">
        <f t="shared" si="10"/>
        <v>3031.25</v>
      </c>
      <c r="BC46" s="37" t="str">
        <f t="shared" si="11"/>
        <v>INR  Three Thousand  &amp;Thirty One  and Paise Twenty Five Only</v>
      </c>
      <c r="IA46" s="38">
        <v>26</v>
      </c>
      <c r="IB46" s="77" t="s">
        <v>112</v>
      </c>
      <c r="IC46" s="38" t="s">
        <v>78</v>
      </c>
      <c r="ID46" s="38">
        <v>50</v>
      </c>
      <c r="IE46" s="39" t="s">
        <v>39</v>
      </c>
      <c r="IF46" s="39" t="s">
        <v>44</v>
      </c>
      <c r="IG46" s="39" t="s">
        <v>63</v>
      </c>
      <c r="IH46" s="39">
        <v>10</v>
      </c>
      <c r="II46" s="39" t="s">
        <v>39</v>
      </c>
    </row>
    <row r="47" spans="1:243" s="38" customFormat="1" ht="45.75" customHeight="1">
      <c r="A47" s="22">
        <v>31</v>
      </c>
      <c r="B47" s="83" t="s">
        <v>172</v>
      </c>
      <c r="C47" s="24" t="s">
        <v>120</v>
      </c>
      <c r="D47" s="78">
        <v>1</v>
      </c>
      <c r="E47" s="80" t="s">
        <v>196</v>
      </c>
      <c r="F47" s="78">
        <v>673.45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673.45</v>
      </c>
      <c r="BB47" s="48">
        <f t="shared" si="10"/>
        <v>673.45</v>
      </c>
      <c r="BC47" s="37" t="str">
        <f t="shared" si="11"/>
        <v>INR  Six Hundred &amp; Seventy Three  and Paise Forty Five Only</v>
      </c>
      <c r="IA47" s="38">
        <v>26</v>
      </c>
      <c r="IB47" s="77" t="s">
        <v>112</v>
      </c>
      <c r="IC47" s="38" t="s">
        <v>78</v>
      </c>
      <c r="ID47" s="38">
        <v>50</v>
      </c>
      <c r="IE47" s="39" t="s">
        <v>39</v>
      </c>
      <c r="IF47" s="39" t="s">
        <v>44</v>
      </c>
      <c r="IG47" s="39" t="s">
        <v>63</v>
      </c>
      <c r="IH47" s="39">
        <v>10</v>
      </c>
      <c r="II47" s="39" t="s">
        <v>39</v>
      </c>
    </row>
    <row r="48" spans="1:243" s="38" customFormat="1" ht="44.25" customHeight="1">
      <c r="A48" s="22">
        <v>32</v>
      </c>
      <c r="B48" s="83" t="s">
        <v>173</v>
      </c>
      <c r="C48" s="24" t="s">
        <v>121</v>
      </c>
      <c r="D48" s="78">
        <v>5</v>
      </c>
      <c r="E48" s="80" t="s">
        <v>195</v>
      </c>
      <c r="F48" s="78">
        <v>23.7</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118.5</v>
      </c>
      <c r="BB48" s="48">
        <f t="shared" si="10"/>
        <v>118.5</v>
      </c>
      <c r="BC48" s="37" t="str">
        <f t="shared" si="11"/>
        <v>INR  One Hundred &amp; Eighteen  and Paise Fifty Only</v>
      </c>
      <c r="IA48" s="38">
        <v>26</v>
      </c>
      <c r="IB48" s="77" t="s">
        <v>112</v>
      </c>
      <c r="IC48" s="38" t="s">
        <v>78</v>
      </c>
      <c r="ID48" s="38">
        <v>50</v>
      </c>
      <c r="IE48" s="39" t="s">
        <v>39</v>
      </c>
      <c r="IF48" s="39" t="s">
        <v>44</v>
      </c>
      <c r="IG48" s="39" t="s">
        <v>63</v>
      </c>
      <c r="IH48" s="39">
        <v>10</v>
      </c>
      <c r="II48" s="39" t="s">
        <v>39</v>
      </c>
    </row>
    <row r="49" spans="1:243" s="38" customFormat="1" ht="72" customHeight="1">
      <c r="A49" s="22">
        <v>33</v>
      </c>
      <c r="B49" s="88" t="s">
        <v>174</v>
      </c>
      <c r="C49" s="24" t="s">
        <v>122</v>
      </c>
      <c r="D49" s="78">
        <v>50</v>
      </c>
      <c r="E49" s="80" t="s">
        <v>68</v>
      </c>
      <c r="F49" s="78">
        <v>1030.3</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51515</v>
      </c>
      <c r="BB49" s="48">
        <f t="shared" si="10"/>
        <v>51515</v>
      </c>
      <c r="BC49" s="37" t="str">
        <f t="shared" si="11"/>
        <v>INR  Fifty One Thousand Five Hundred &amp; Fifteen  Only</v>
      </c>
      <c r="IA49" s="38">
        <v>26</v>
      </c>
      <c r="IB49" s="77" t="s">
        <v>112</v>
      </c>
      <c r="IC49" s="38" t="s">
        <v>78</v>
      </c>
      <c r="ID49" s="38">
        <v>50</v>
      </c>
      <c r="IE49" s="39" t="s">
        <v>39</v>
      </c>
      <c r="IF49" s="39" t="s">
        <v>44</v>
      </c>
      <c r="IG49" s="39" t="s">
        <v>63</v>
      </c>
      <c r="IH49" s="39">
        <v>10</v>
      </c>
      <c r="II49" s="39" t="s">
        <v>39</v>
      </c>
    </row>
    <row r="50" spans="1:243" s="38" customFormat="1" ht="74.25" customHeight="1">
      <c r="A50" s="22">
        <v>34</v>
      </c>
      <c r="B50" s="88" t="s">
        <v>175</v>
      </c>
      <c r="C50" s="24" t="s">
        <v>123</v>
      </c>
      <c r="D50" s="78">
        <v>9</v>
      </c>
      <c r="E50" s="80" t="s">
        <v>68</v>
      </c>
      <c r="F50" s="78">
        <v>926.9</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8342.1</v>
      </c>
      <c r="BB50" s="48">
        <f t="shared" si="10"/>
        <v>8342.1</v>
      </c>
      <c r="BC50" s="37" t="str">
        <f t="shared" si="11"/>
        <v>INR  Eight Thousand Three Hundred &amp; Forty Two  and Paise Ten Only</v>
      </c>
      <c r="IA50" s="38">
        <v>26</v>
      </c>
      <c r="IB50" s="77" t="s">
        <v>112</v>
      </c>
      <c r="IC50" s="38" t="s">
        <v>78</v>
      </c>
      <c r="ID50" s="38">
        <v>50</v>
      </c>
      <c r="IE50" s="39" t="s">
        <v>39</v>
      </c>
      <c r="IF50" s="39" t="s">
        <v>44</v>
      </c>
      <c r="IG50" s="39" t="s">
        <v>63</v>
      </c>
      <c r="IH50" s="39">
        <v>10</v>
      </c>
      <c r="II50" s="39" t="s">
        <v>39</v>
      </c>
    </row>
    <row r="51" spans="1:243" s="38" customFormat="1" ht="35.25" customHeight="1">
      <c r="A51" s="22">
        <v>35</v>
      </c>
      <c r="B51" s="88" t="s">
        <v>176</v>
      </c>
      <c r="C51" s="24" t="s">
        <v>124</v>
      </c>
      <c r="D51" s="78">
        <v>20</v>
      </c>
      <c r="E51" s="80" t="s">
        <v>68</v>
      </c>
      <c r="F51" s="78">
        <v>115.15</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2303</v>
      </c>
      <c r="BB51" s="48">
        <f t="shared" si="10"/>
        <v>2303</v>
      </c>
      <c r="BC51" s="37" t="str">
        <f t="shared" si="11"/>
        <v>INR  Two Thousand Three Hundred &amp; Three  Only</v>
      </c>
      <c r="IA51" s="38">
        <v>26</v>
      </c>
      <c r="IB51" s="77" t="s">
        <v>112</v>
      </c>
      <c r="IC51" s="38" t="s">
        <v>78</v>
      </c>
      <c r="ID51" s="38">
        <v>50</v>
      </c>
      <c r="IE51" s="39" t="s">
        <v>39</v>
      </c>
      <c r="IF51" s="39" t="s">
        <v>44</v>
      </c>
      <c r="IG51" s="39" t="s">
        <v>63</v>
      </c>
      <c r="IH51" s="39">
        <v>10</v>
      </c>
      <c r="II51" s="39" t="s">
        <v>39</v>
      </c>
    </row>
    <row r="52" spans="1:243" s="38" customFormat="1" ht="57" customHeight="1">
      <c r="A52" s="22">
        <v>36</v>
      </c>
      <c r="B52" s="83" t="s">
        <v>177</v>
      </c>
      <c r="C52" s="24" t="s">
        <v>125</v>
      </c>
      <c r="D52" s="78">
        <v>20</v>
      </c>
      <c r="E52" s="80" t="s">
        <v>68</v>
      </c>
      <c r="F52" s="78">
        <v>153.45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3069</v>
      </c>
      <c r="BB52" s="48">
        <f t="shared" si="10"/>
        <v>3069</v>
      </c>
      <c r="BC52" s="37" t="str">
        <f t="shared" si="11"/>
        <v>INR  Three Thousand  &amp;Sixty Nine  Only</v>
      </c>
      <c r="IA52" s="38">
        <v>26</v>
      </c>
      <c r="IB52" s="77" t="s">
        <v>112</v>
      </c>
      <c r="IC52" s="38" t="s">
        <v>78</v>
      </c>
      <c r="ID52" s="38">
        <v>50</v>
      </c>
      <c r="IE52" s="39" t="s">
        <v>39</v>
      </c>
      <c r="IF52" s="39" t="s">
        <v>44</v>
      </c>
      <c r="IG52" s="39" t="s">
        <v>63</v>
      </c>
      <c r="IH52" s="39">
        <v>10</v>
      </c>
      <c r="II52" s="39" t="s">
        <v>39</v>
      </c>
    </row>
    <row r="53" spans="1:243" s="38" customFormat="1" ht="57" customHeight="1">
      <c r="A53" s="22">
        <v>37</v>
      </c>
      <c r="B53" s="81" t="s">
        <v>178</v>
      </c>
      <c r="C53" s="24" t="s">
        <v>126</v>
      </c>
      <c r="D53" s="78">
        <v>64</v>
      </c>
      <c r="E53" s="80" t="s">
        <v>68</v>
      </c>
      <c r="F53" s="78">
        <v>164.7</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10540.8</v>
      </c>
      <c r="BB53" s="48">
        <f t="shared" si="10"/>
        <v>10540.8</v>
      </c>
      <c r="BC53" s="37" t="str">
        <f t="shared" si="11"/>
        <v>INR  Ten Thousand Five Hundred &amp; Forty  and Paise Eighty Only</v>
      </c>
      <c r="IA53" s="38">
        <v>26</v>
      </c>
      <c r="IB53" s="77" t="s">
        <v>112</v>
      </c>
      <c r="IC53" s="38" t="s">
        <v>78</v>
      </c>
      <c r="ID53" s="38">
        <v>50</v>
      </c>
      <c r="IE53" s="39" t="s">
        <v>39</v>
      </c>
      <c r="IF53" s="39" t="s">
        <v>44</v>
      </c>
      <c r="IG53" s="39" t="s">
        <v>63</v>
      </c>
      <c r="IH53" s="39">
        <v>10</v>
      </c>
      <c r="II53" s="39" t="s">
        <v>39</v>
      </c>
    </row>
    <row r="54" spans="1:243" s="38" customFormat="1" ht="99" customHeight="1">
      <c r="A54" s="22">
        <v>38</v>
      </c>
      <c r="B54" s="84" t="s">
        <v>179</v>
      </c>
      <c r="C54" s="24" t="s">
        <v>127</v>
      </c>
      <c r="D54" s="78">
        <v>7</v>
      </c>
      <c r="E54" s="80" t="s">
        <v>195</v>
      </c>
      <c r="F54" s="78">
        <v>364.2</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2549.4</v>
      </c>
      <c r="BB54" s="48">
        <f t="shared" si="10"/>
        <v>2549.4</v>
      </c>
      <c r="BC54" s="37" t="str">
        <f t="shared" si="11"/>
        <v>INR  Two Thousand Five Hundred &amp; Forty Nine  and Paise Forty Only</v>
      </c>
      <c r="IA54" s="38">
        <v>26</v>
      </c>
      <c r="IB54" s="77" t="s">
        <v>112</v>
      </c>
      <c r="IC54" s="38" t="s">
        <v>78</v>
      </c>
      <c r="ID54" s="38">
        <v>50</v>
      </c>
      <c r="IE54" s="39" t="s">
        <v>39</v>
      </c>
      <c r="IF54" s="39" t="s">
        <v>44</v>
      </c>
      <c r="IG54" s="39" t="s">
        <v>63</v>
      </c>
      <c r="IH54" s="39">
        <v>10</v>
      </c>
      <c r="II54" s="39" t="s">
        <v>39</v>
      </c>
    </row>
    <row r="55" spans="1:243" s="38" customFormat="1" ht="45" customHeight="1">
      <c r="A55" s="22">
        <v>39</v>
      </c>
      <c r="B55" s="91" t="s">
        <v>180</v>
      </c>
      <c r="C55" s="24" t="s">
        <v>128</v>
      </c>
      <c r="D55" s="78">
        <v>7</v>
      </c>
      <c r="E55" s="80" t="s">
        <v>195</v>
      </c>
      <c r="F55" s="78">
        <v>500.2</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3501.4</v>
      </c>
      <c r="BB55" s="48">
        <f t="shared" si="10"/>
        <v>3501.4</v>
      </c>
      <c r="BC55" s="37" t="str">
        <f t="shared" si="11"/>
        <v>INR  Three Thousand Five Hundred &amp; One  and Paise Forty Only</v>
      </c>
      <c r="IA55" s="38">
        <v>26</v>
      </c>
      <c r="IB55" s="77" t="s">
        <v>112</v>
      </c>
      <c r="IC55" s="38" t="s">
        <v>78</v>
      </c>
      <c r="ID55" s="38">
        <v>50</v>
      </c>
      <c r="IE55" s="39" t="s">
        <v>39</v>
      </c>
      <c r="IF55" s="39" t="s">
        <v>44</v>
      </c>
      <c r="IG55" s="39" t="s">
        <v>63</v>
      </c>
      <c r="IH55" s="39">
        <v>10</v>
      </c>
      <c r="II55" s="39" t="s">
        <v>39</v>
      </c>
    </row>
    <row r="56" spans="1:243" s="38" customFormat="1" ht="43.5" customHeight="1">
      <c r="A56" s="22">
        <v>40</v>
      </c>
      <c r="B56" s="84" t="s">
        <v>181</v>
      </c>
      <c r="C56" s="24" t="s">
        <v>129</v>
      </c>
      <c r="D56" s="78">
        <v>7</v>
      </c>
      <c r="E56" s="80" t="s">
        <v>195</v>
      </c>
      <c r="F56" s="78">
        <v>999.15</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6994.05</v>
      </c>
      <c r="BB56" s="48">
        <f t="shared" si="10"/>
        <v>6994.05</v>
      </c>
      <c r="BC56" s="37" t="str">
        <f t="shared" si="11"/>
        <v>INR  Six Thousand Nine Hundred &amp; Ninety Four  and Paise Five Only</v>
      </c>
      <c r="IA56" s="38">
        <v>26</v>
      </c>
      <c r="IB56" s="77" t="s">
        <v>112</v>
      </c>
      <c r="IC56" s="38" t="s">
        <v>78</v>
      </c>
      <c r="ID56" s="38">
        <v>50</v>
      </c>
      <c r="IE56" s="39" t="s">
        <v>39</v>
      </c>
      <c r="IF56" s="39" t="s">
        <v>44</v>
      </c>
      <c r="IG56" s="39" t="s">
        <v>63</v>
      </c>
      <c r="IH56" s="39">
        <v>10</v>
      </c>
      <c r="II56" s="39" t="s">
        <v>39</v>
      </c>
    </row>
    <row r="57" spans="1:243" s="38" customFormat="1" ht="144" customHeight="1">
      <c r="A57" s="22">
        <v>41</v>
      </c>
      <c r="B57" s="83" t="s">
        <v>182</v>
      </c>
      <c r="C57" s="24" t="s">
        <v>130</v>
      </c>
      <c r="D57" s="78">
        <v>1</v>
      </c>
      <c r="E57" s="80" t="s">
        <v>39</v>
      </c>
      <c r="F57" s="78">
        <v>6061.95</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6061.95</v>
      </c>
      <c r="BB57" s="48">
        <f t="shared" si="10"/>
        <v>6061.95</v>
      </c>
      <c r="BC57" s="37" t="str">
        <f t="shared" si="11"/>
        <v>INR  Six Thousand  &amp;Sixty One  and Paise Ninety Five Only</v>
      </c>
      <c r="IA57" s="38">
        <v>26</v>
      </c>
      <c r="IB57" s="77" t="s">
        <v>112</v>
      </c>
      <c r="IC57" s="38" t="s">
        <v>78</v>
      </c>
      <c r="ID57" s="38">
        <v>50</v>
      </c>
      <c r="IE57" s="39" t="s">
        <v>39</v>
      </c>
      <c r="IF57" s="39" t="s">
        <v>44</v>
      </c>
      <c r="IG57" s="39" t="s">
        <v>63</v>
      </c>
      <c r="IH57" s="39">
        <v>10</v>
      </c>
      <c r="II57" s="39" t="s">
        <v>39</v>
      </c>
    </row>
    <row r="58" spans="1:243" s="38" customFormat="1" ht="76.5" customHeight="1">
      <c r="A58" s="22">
        <v>42</v>
      </c>
      <c r="B58" s="92" t="s">
        <v>183</v>
      </c>
      <c r="C58" s="24" t="s">
        <v>131</v>
      </c>
      <c r="D58" s="78">
        <v>1</v>
      </c>
      <c r="E58" s="80" t="s">
        <v>39</v>
      </c>
      <c r="F58" s="78">
        <v>9360.6</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9360.6</v>
      </c>
      <c r="BB58" s="48">
        <f t="shared" si="10"/>
        <v>9360.6</v>
      </c>
      <c r="BC58" s="37" t="str">
        <f t="shared" si="11"/>
        <v>INR  Nine Thousand Three Hundred &amp; Sixty  and Paise Sixty Only</v>
      </c>
      <c r="IA58" s="38">
        <v>26</v>
      </c>
      <c r="IB58" s="77" t="s">
        <v>112</v>
      </c>
      <c r="IC58" s="38" t="s">
        <v>78</v>
      </c>
      <c r="ID58" s="38">
        <v>50</v>
      </c>
      <c r="IE58" s="39" t="s">
        <v>39</v>
      </c>
      <c r="IF58" s="39" t="s">
        <v>44</v>
      </c>
      <c r="IG58" s="39" t="s">
        <v>63</v>
      </c>
      <c r="IH58" s="39">
        <v>10</v>
      </c>
      <c r="II58" s="39" t="s">
        <v>39</v>
      </c>
    </row>
    <row r="59" spans="1:243" s="38" customFormat="1" ht="64.5" customHeight="1">
      <c r="A59" s="22">
        <v>43</v>
      </c>
      <c r="B59" s="83" t="s">
        <v>184</v>
      </c>
      <c r="C59" s="24" t="s">
        <v>132</v>
      </c>
      <c r="D59" s="78">
        <v>9</v>
      </c>
      <c r="E59" s="80" t="s">
        <v>68</v>
      </c>
      <c r="F59" s="78">
        <v>2756.35</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24807.15</v>
      </c>
      <c r="BB59" s="48">
        <f t="shared" si="10"/>
        <v>24807.15</v>
      </c>
      <c r="BC59" s="37" t="str">
        <f t="shared" si="11"/>
        <v>INR  Twenty Four Thousand Eight Hundred &amp; Seven  and Paise Fifteen Only</v>
      </c>
      <c r="IA59" s="38">
        <v>26</v>
      </c>
      <c r="IB59" s="77" t="s">
        <v>112</v>
      </c>
      <c r="IC59" s="38" t="s">
        <v>78</v>
      </c>
      <c r="ID59" s="38">
        <v>50</v>
      </c>
      <c r="IE59" s="39" t="s">
        <v>39</v>
      </c>
      <c r="IF59" s="39" t="s">
        <v>44</v>
      </c>
      <c r="IG59" s="39" t="s">
        <v>63</v>
      </c>
      <c r="IH59" s="39">
        <v>10</v>
      </c>
      <c r="II59" s="39" t="s">
        <v>39</v>
      </c>
    </row>
    <row r="60" spans="1:243" s="38" customFormat="1" ht="57" customHeight="1">
      <c r="A60" s="22">
        <v>44</v>
      </c>
      <c r="B60" s="92" t="s">
        <v>185</v>
      </c>
      <c r="C60" s="24" t="s">
        <v>133</v>
      </c>
      <c r="D60" s="78">
        <v>6</v>
      </c>
      <c r="E60" s="80" t="s">
        <v>39</v>
      </c>
      <c r="F60" s="78">
        <v>231.7</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1390.2</v>
      </c>
      <c r="BB60" s="48">
        <f t="shared" si="10"/>
        <v>1390.2</v>
      </c>
      <c r="BC60" s="37" t="str">
        <f t="shared" si="11"/>
        <v>INR  One Thousand Three Hundred &amp; Ninety  and Paise Twenty Only</v>
      </c>
      <c r="IA60" s="38">
        <v>26</v>
      </c>
      <c r="IB60" s="77" t="s">
        <v>112</v>
      </c>
      <c r="IC60" s="38" t="s">
        <v>78</v>
      </c>
      <c r="ID60" s="38">
        <v>50</v>
      </c>
      <c r="IE60" s="39" t="s">
        <v>39</v>
      </c>
      <c r="IF60" s="39" t="s">
        <v>44</v>
      </c>
      <c r="IG60" s="39" t="s">
        <v>63</v>
      </c>
      <c r="IH60" s="39">
        <v>10</v>
      </c>
      <c r="II60" s="39" t="s">
        <v>39</v>
      </c>
    </row>
    <row r="61" spans="1:243" s="38" customFormat="1" ht="57" customHeight="1">
      <c r="A61" s="22">
        <v>45.1</v>
      </c>
      <c r="B61" s="92" t="s">
        <v>199</v>
      </c>
      <c r="C61" s="24" t="s">
        <v>134</v>
      </c>
      <c r="D61" s="78">
        <v>6</v>
      </c>
      <c r="E61" s="80" t="s">
        <v>39</v>
      </c>
      <c r="F61" s="78">
        <v>103.55</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621.3</v>
      </c>
      <c r="BB61" s="48">
        <f t="shared" si="10"/>
        <v>621.3</v>
      </c>
      <c r="BC61" s="37" t="str">
        <f t="shared" si="11"/>
        <v>INR  Six Hundred &amp; Twenty One  and Paise Thirty Only</v>
      </c>
      <c r="IA61" s="38">
        <v>26</v>
      </c>
      <c r="IB61" s="77" t="s">
        <v>112</v>
      </c>
      <c r="IC61" s="38" t="s">
        <v>78</v>
      </c>
      <c r="ID61" s="38">
        <v>50</v>
      </c>
      <c r="IE61" s="39" t="s">
        <v>39</v>
      </c>
      <c r="IF61" s="39" t="s">
        <v>44</v>
      </c>
      <c r="IG61" s="39" t="s">
        <v>63</v>
      </c>
      <c r="IH61" s="39">
        <v>10</v>
      </c>
      <c r="II61" s="39" t="s">
        <v>39</v>
      </c>
    </row>
    <row r="62" spans="1:243" s="38" customFormat="1" ht="26.25" customHeight="1">
      <c r="A62" s="22">
        <v>45.2</v>
      </c>
      <c r="B62" s="92" t="s">
        <v>186</v>
      </c>
      <c r="C62" s="24" t="s">
        <v>135</v>
      </c>
      <c r="D62" s="78">
        <v>6</v>
      </c>
      <c r="E62" s="80" t="s">
        <v>39</v>
      </c>
      <c r="F62" s="78">
        <v>75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450</v>
      </c>
      <c r="BB62" s="48">
        <f t="shared" si="10"/>
        <v>450</v>
      </c>
      <c r="BC62" s="37" t="str">
        <f t="shared" si="11"/>
        <v>INR  Four Hundred &amp; Fifty  Only</v>
      </c>
      <c r="IA62" s="38">
        <v>26</v>
      </c>
      <c r="IB62" s="77" t="s">
        <v>112</v>
      </c>
      <c r="IC62" s="38" t="s">
        <v>78</v>
      </c>
      <c r="ID62" s="38">
        <v>50</v>
      </c>
      <c r="IE62" s="39" t="s">
        <v>39</v>
      </c>
      <c r="IF62" s="39" t="s">
        <v>44</v>
      </c>
      <c r="IG62" s="39" t="s">
        <v>63</v>
      </c>
      <c r="IH62" s="39">
        <v>10</v>
      </c>
      <c r="II62" s="39" t="s">
        <v>39</v>
      </c>
    </row>
    <row r="63" spans="1:243" s="38" customFormat="1" ht="44.25" customHeight="1">
      <c r="A63" s="22">
        <v>46</v>
      </c>
      <c r="B63" s="92" t="s">
        <v>187</v>
      </c>
      <c r="C63" s="24" t="s">
        <v>136</v>
      </c>
      <c r="D63" s="78">
        <v>12</v>
      </c>
      <c r="E63" s="80" t="s">
        <v>39</v>
      </c>
      <c r="F63" s="78">
        <v>59.65</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715.8</v>
      </c>
      <c r="BB63" s="48">
        <f t="shared" si="10"/>
        <v>715.8</v>
      </c>
      <c r="BC63" s="37" t="str">
        <f t="shared" si="11"/>
        <v>INR  Seven Hundred &amp; Fifteen  and Paise Eighty Only</v>
      </c>
      <c r="IA63" s="38">
        <v>26</v>
      </c>
      <c r="IB63" s="77" t="s">
        <v>112</v>
      </c>
      <c r="IC63" s="38" t="s">
        <v>78</v>
      </c>
      <c r="ID63" s="38">
        <v>50</v>
      </c>
      <c r="IE63" s="39" t="s">
        <v>39</v>
      </c>
      <c r="IF63" s="39" t="s">
        <v>44</v>
      </c>
      <c r="IG63" s="39" t="s">
        <v>63</v>
      </c>
      <c r="IH63" s="39">
        <v>10</v>
      </c>
      <c r="II63" s="39" t="s">
        <v>39</v>
      </c>
    </row>
    <row r="64" spans="1:243" s="38" customFormat="1" ht="155.25" customHeight="1">
      <c r="A64" s="22">
        <v>47</v>
      </c>
      <c r="B64" s="83" t="s">
        <v>188</v>
      </c>
      <c r="C64" s="24" t="s">
        <v>137</v>
      </c>
      <c r="D64" s="78">
        <v>62</v>
      </c>
      <c r="E64" s="80" t="s">
        <v>194</v>
      </c>
      <c r="F64" s="78">
        <v>423.95</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26284.9</v>
      </c>
      <c r="BB64" s="48">
        <f t="shared" si="10"/>
        <v>26284.9</v>
      </c>
      <c r="BC64" s="37" t="str">
        <f t="shared" si="11"/>
        <v>INR  Twenty Six Thousand Two Hundred &amp; Eighty Four  and Paise Ninety Only</v>
      </c>
      <c r="IA64" s="38">
        <v>26</v>
      </c>
      <c r="IB64" s="77" t="s">
        <v>112</v>
      </c>
      <c r="IC64" s="38" t="s">
        <v>78</v>
      </c>
      <c r="ID64" s="38">
        <v>50</v>
      </c>
      <c r="IE64" s="39" t="s">
        <v>39</v>
      </c>
      <c r="IF64" s="39" t="s">
        <v>44</v>
      </c>
      <c r="IG64" s="39" t="s">
        <v>63</v>
      </c>
      <c r="IH64" s="39">
        <v>10</v>
      </c>
      <c r="II64" s="39" t="s">
        <v>39</v>
      </c>
    </row>
    <row r="65" spans="1:243" s="38" customFormat="1" ht="45.75" customHeight="1">
      <c r="A65" s="22">
        <v>48</v>
      </c>
      <c r="B65" s="88" t="s">
        <v>189</v>
      </c>
      <c r="C65" s="24" t="s">
        <v>138</v>
      </c>
      <c r="D65" s="78">
        <v>2</v>
      </c>
      <c r="E65" s="80" t="s">
        <v>192</v>
      </c>
      <c r="F65" s="78">
        <v>138.85</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277.7</v>
      </c>
      <c r="BB65" s="48">
        <f t="shared" si="10"/>
        <v>277.7</v>
      </c>
      <c r="BC65" s="37" t="str">
        <f t="shared" si="11"/>
        <v>INR  Two Hundred &amp; Seventy Seven  and Paise Seventy Only</v>
      </c>
      <c r="IA65" s="38">
        <v>26</v>
      </c>
      <c r="IB65" s="77" t="s">
        <v>112</v>
      </c>
      <c r="IC65" s="38" t="s">
        <v>78</v>
      </c>
      <c r="ID65" s="38">
        <v>50</v>
      </c>
      <c r="IE65" s="39" t="s">
        <v>39</v>
      </c>
      <c r="IF65" s="39" t="s">
        <v>44</v>
      </c>
      <c r="IG65" s="39" t="s">
        <v>63</v>
      </c>
      <c r="IH65" s="39">
        <v>10</v>
      </c>
      <c r="II65" s="39" t="s">
        <v>39</v>
      </c>
    </row>
    <row r="66" spans="1:243" s="38" customFormat="1" ht="115.5" customHeight="1">
      <c r="A66" s="22">
        <v>49</v>
      </c>
      <c r="B66" s="88" t="s">
        <v>190</v>
      </c>
      <c r="C66" s="24" t="s">
        <v>139</v>
      </c>
      <c r="D66" s="78">
        <v>25</v>
      </c>
      <c r="E66" s="80" t="s">
        <v>68</v>
      </c>
      <c r="F66" s="78">
        <v>627.55</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15688.75</v>
      </c>
      <c r="BB66" s="48">
        <f t="shared" si="10"/>
        <v>15688.75</v>
      </c>
      <c r="BC66" s="37" t="str">
        <f t="shared" si="11"/>
        <v>INR  Fifteen Thousand Six Hundred &amp; Eighty Eight  and Paise Seventy Five Only</v>
      </c>
      <c r="IA66" s="38">
        <v>26</v>
      </c>
      <c r="IB66" s="77" t="s">
        <v>112</v>
      </c>
      <c r="IC66" s="38" t="s">
        <v>78</v>
      </c>
      <c r="ID66" s="38">
        <v>50</v>
      </c>
      <c r="IE66" s="39" t="s">
        <v>39</v>
      </c>
      <c r="IF66" s="39" t="s">
        <v>44</v>
      </c>
      <c r="IG66" s="39" t="s">
        <v>63</v>
      </c>
      <c r="IH66" s="39">
        <v>10</v>
      </c>
      <c r="II66" s="39" t="s">
        <v>39</v>
      </c>
    </row>
    <row r="67" spans="1:243" s="38" customFormat="1" ht="57" customHeight="1">
      <c r="A67" s="22">
        <v>50</v>
      </c>
      <c r="B67" s="83" t="s">
        <v>191</v>
      </c>
      <c r="C67" s="24" t="s">
        <v>140</v>
      </c>
      <c r="D67" s="78">
        <v>189</v>
      </c>
      <c r="E67" s="80" t="s">
        <v>194</v>
      </c>
      <c r="F67" s="78">
        <v>131</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24759</v>
      </c>
      <c r="BB67" s="48">
        <f t="shared" si="10"/>
        <v>24759</v>
      </c>
      <c r="BC67" s="37" t="str">
        <f t="shared" si="11"/>
        <v>INR  Twenty Four Thousand Seven Hundred &amp; Fifty Nine  Only</v>
      </c>
      <c r="IA67" s="38">
        <v>26</v>
      </c>
      <c r="IB67" s="77" t="s">
        <v>112</v>
      </c>
      <c r="IC67" s="38" t="s">
        <v>78</v>
      </c>
      <c r="ID67" s="38">
        <v>50</v>
      </c>
      <c r="IE67" s="39" t="s">
        <v>39</v>
      </c>
      <c r="IF67" s="39" t="s">
        <v>44</v>
      </c>
      <c r="IG67" s="39" t="s">
        <v>63</v>
      </c>
      <c r="IH67" s="39">
        <v>10</v>
      </c>
      <c r="II67" s="39" t="s">
        <v>39</v>
      </c>
    </row>
    <row r="68" spans="1:243" s="38" customFormat="1" ht="48" customHeight="1">
      <c r="A68" s="53" t="s">
        <v>84</v>
      </c>
      <c r="B68" s="54"/>
      <c r="C68" s="55"/>
      <c r="D68" s="56"/>
      <c r="E68" s="56"/>
      <c r="F68" s="56"/>
      <c r="G68" s="56"/>
      <c r="H68" s="57"/>
      <c r="I68" s="57"/>
      <c r="J68" s="57"/>
      <c r="K68" s="57"/>
      <c r="L68" s="58"/>
      <c r="BA68" s="59">
        <f>SUM(BA13:BA67)</f>
        <v>552958</v>
      </c>
      <c r="BB68" s="60">
        <f>SUM(BB13:BB67)</f>
        <v>552958</v>
      </c>
      <c r="BC68" s="37" t="str">
        <f>SpellNumber($E$2,BB68)</f>
        <v>INR  Five Lakh Fifty Two Thousand Nine Hundred &amp; Fifty Eight  Only</v>
      </c>
      <c r="IE68" s="39">
        <v>4</v>
      </c>
      <c r="IF68" s="39" t="s">
        <v>44</v>
      </c>
      <c r="IG68" s="39" t="s">
        <v>63</v>
      </c>
      <c r="IH68" s="39">
        <v>10</v>
      </c>
      <c r="II68" s="39" t="s">
        <v>39</v>
      </c>
    </row>
    <row r="69" spans="1:243" s="69" customFormat="1" ht="18">
      <c r="A69" s="54" t="s">
        <v>85</v>
      </c>
      <c r="B69" s="61"/>
      <c r="C69" s="62"/>
      <c r="D69" s="63"/>
      <c r="E69" s="75" t="s">
        <v>65</v>
      </c>
      <c r="F69" s="76"/>
      <c r="G69" s="64"/>
      <c r="H69" s="65"/>
      <c r="I69" s="65"/>
      <c r="J69" s="65"/>
      <c r="K69" s="66"/>
      <c r="L69" s="67"/>
      <c r="M69" s="68"/>
      <c r="O69" s="38"/>
      <c r="P69" s="38"/>
      <c r="Q69" s="38"/>
      <c r="R69" s="38"/>
      <c r="S69" s="38"/>
      <c r="BA69" s="70">
        <f>IF(ISBLANK(F69),0,IF(E69="Excess (+)",ROUND(BA68+(BA68*F69),2),IF(E69="Less (-)",ROUND(BA68+(BA68*F69*(-1)),2),IF(E69="At Par",BA68,0))))</f>
        <v>0</v>
      </c>
      <c r="BB69" s="71">
        <f>ROUND(BA69,0)</f>
        <v>0</v>
      </c>
      <c r="BC69" s="37" t="str">
        <f>SpellNumber($E$2,BB69)</f>
        <v>INR Zero Only</v>
      </c>
      <c r="IE69" s="72"/>
      <c r="IF69" s="72"/>
      <c r="IG69" s="72"/>
      <c r="IH69" s="72"/>
      <c r="II69" s="72"/>
    </row>
    <row r="70" spans="1:243" s="69" customFormat="1" ht="18">
      <c r="A70" s="53" t="s">
        <v>86</v>
      </c>
      <c r="B70" s="53"/>
      <c r="C70" s="94" t="str">
        <f>SpellNumber($E$2,BB69)</f>
        <v>INR Zero Only</v>
      </c>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IE70" s="72"/>
      <c r="IF70" s="72"/>
      <c r="IG70" s="72"/>
      <c r="IH70" s="72"/>
      <c r="II70" s="72"/>
    </row>
    <row r="71" ht="15"/>
    <row r="72" ht="15"/>
    <row r="73" ht="15"/>
    <row r="74" ht="15"/>
    <row r="75" ht="15"/>
    <row r="76" ht="15"/>
    <row r="77" ht="15"/>
  </sheetData>
  <sheetProtection password="EEC8" sheet="1"/>
  <mergeCells count="8">
    <mergeCell ref="A9:BC9"/>
    <mergeCell ref="C70:BC70"/>
    <mergeCell ref="A1:L1"/>
    <mergeCell ref="A4:BC4"/>
    <mergeCell ref="A5:BC5"/>
    <mergeCell ref="A6:BC6"/>
    <mergeCell ref="A7:BC7"/>
    <mergeCell ref="B8:BC8"/>
  </mergeCells>
  <dataValidations count="21">
    <dataValidation type="list" allowBlank="1" showErrorMessage="1" sqref="E69">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9">
      <formula1>0</formula1>
      <formula2>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7 G28:G6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9">
      <formula1>IF(E69="Select",-1,IF(E69="At Par",0,0))</formula1>
      <formula2>IF(E69="Select",-1,IF(E69="At Par",0,0.99))</formula2>
    </dataValidation>
    <dataValidation type="decimal" allowBlank="1" showInputMessage="1" showErrorMessage="1" promptTitle="Rate Entry" prompt="Please enter the Rate in Rupees for this item. " errorTitle="Invaid Entry" error="Only Numeric Values are allowed. " sqref="H28:H6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67">
      <formula1>0</formula1>
      <formula2>999999999999999</formula2>
    </dataValidation>
    <dataValidation type="list" allowBlank="1" showErrorMessage="1" sqref="K13:K67">
      <formula1>"Partial Conversion,Full Conversion"</formula1>
      <formula2>0</formula2>
    </dataValidation>
    <dataValidation allowBlank="1" showInputMessage="1" showErrorMessage="1" promptTitle="Addition / Deduction" prompt="Please Choose the correct One" sqref="J13:J67">
      <formula1>0</formula1>
      <formula2>0</formula2>
    </dataValidation>
    <dataValidation type="list" showErrorMessage="1" sqref="I13:I67">
      <formula1>"Excess(+),Less(-)"</formula1>
      <formula2>0</formula2>
    </dataValidation>
    <dataValidation allowBlank="1" showInputMessage="1" showErrorMessage="1" promptTitle="Itemcode/Make" prompt="Please enter text" sqref="C13:C6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6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7">
      <formula1>0</formula1>
      <formula2>999999999999999</formula2>
    </dataValidation>
    <dataValidation allowBlank="1" showInputMessage="1" showErrorMessage="1" promptTitle="Units" prompt="Please enter Units in text" sqref="E13:E67">
      <formula1>0</formula1>
      <formula2>0</formula2>
    </dataValidation>
    <dataValidation type="decimal" allowBlank="1" showInputMessage="1" showErrorMessage="1" promptTitle="Quantity" prompt="Please enter the Quantity for this item. " errorTitle="Invalid Entry" error="Only Numeric Values are allowed. " sqref="D13:D67 F13:F67">
      <formula1>0</formula1>
      <formula2>999999999999999</formula2>
    </dataValidation>
    <dataValidation type="list" allowBlank="1" showInputMessage="1" showErrorMessage="1" sqref="L13:L67">
      <formula1>"INR"</formula1>
    </dataValidation>
    <dataValidation type="decimal" allowBlank="1" showErrorMessage="1" errorTitle="Invalid Entry" error="Only Numeric Values are allowed. " sqref="A13:A67">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9" t="s">
        <v>64</v>
      </c>
      <c r="F6" s="99"/>
      <c r="G6" s="99"/>
      <c r="H6" s="99"/>
      <c r="I6" s="99"/>
      <c r="J6" s="99"/>
      <c r="K6" s="99"/>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2022-07-22T07:38:52Z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