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5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<sst xmlns="http://schemas.openxmlformats.org/spreadsheetml/2006/main" count="848" uniqueCount="241">
  <si>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</si>
  <si>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</si>
  <si>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</si>
  <si>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</si>
  <si>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</si>
  <si>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</si>
  <si>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</si>
  <si>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</si>
  <si>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</si>
  <si>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</si>
  <si>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</si>
  <si>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</si>
  <si>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</si>
  <si>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</si>
  <si>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</si>
  <si>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</si>
  <si>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</si>
  <si>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</si>
  <si>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</si>
  <si>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</si>
  <si>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</si>
  <si>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</si>
  <si>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</si>
  <si>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</si>
  <si>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</si>
  <si>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</si>
  <si>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</si>
  <si>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</si>
  <si>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</si>
  <si>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</si>
  <si>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</si>
  <si>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</si>
  <si>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</si>
  <si>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</si>
  <si>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</si>
  <si>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</si>
  <si>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</si>
  <si>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</si>
  <si>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</si>
  <si>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</si>
  <si>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</si>
  <si>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</si>
  <si>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</si>
  <si>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</si>
  <si>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</si>
  <si>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</si>
  <si>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</si>
  <si>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</si>
  <si>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</si>
  <si>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</si>
  <si>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</si>
  <si>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</si>
  <si>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</si>
  <si>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</si>
  <si>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</si>
  <si>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</si>
  <si>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</si>
  <si>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</si>
  <si>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</si>
  <si>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</si>
  <si>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</si>
  <si>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</si>
  <si>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</si>
  <si>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</si>
  <si>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</si>
  <si>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</si>
  <si>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</si>
  <si>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</si>
  <si>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</si>
  <si>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</si>
  <si>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</si>
  <si>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</si>
  <si>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BI01010001010000000000000515BI0100001133</t>
  </si>
  <si>
    <t>BI01010001010000000000000515BI0100001134</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</si>
  <si>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</si>
  <si>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</si>
  <si>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</si>
  <si>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</si>
  <si>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</si>
  <si>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</si>
  <si>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</si>
  <si>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</si>
  <si>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</si>
  <si>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</si>
  <si>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</si>
  <si>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</si>
  <si>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</si>
  <si>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</si>
  <si>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BI01010001010000000000000515BI0100001145</t>
  </si>
  <si>
    <t>BI01010001010000000000000515BI0100001146</t>
  </si>
  <si>
    <t>BI01010001010000000000000515BI0100001147</t>
  </si>
  <si>
    <t>BI01010001010000000000000515BI0100001148</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</si>
  <si>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</si>
  <si>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</si>
  <si>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</si>
  <si>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</si>
  <si>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</si>
  <si>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</si>
  <si>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</si>
  <si>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</si>
  <si>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</si>
  <si>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</si>
  <si>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</si>
  <si>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</si>
  <si>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</si>
  <si>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</si>
  <si>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</si>
  <si>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</si>
  <si>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</si>
  <si>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</si>
  <si>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</si>
  <si>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</si>
  <si>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</si>
  <si>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</si>
  <si>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</si>
  <si>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</si>
  <si>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</si>
  <si>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</si>
  <si>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</si>
  <si>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</si>
  <si>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</si>
  <si>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Name of Work: Renovation works in the M.Tech Classroom, M.Tech Lab and Chamber of Dr. Preetam Singh of Department of Ceramic Engineering, IIT(BHU)</t>
  </si>
  <si>
    <r>
      <t>Demolishing brick work manually/ by mechanical means including stacking of serviceable material and disposal of unserviceable material within 50 metres lead as per direction of Engineer-in-charge</t>
    </r>
    <r>
      <rPr>
        <b/>
        <sz val="10"/>
        <rFont val="Times New Roman"/>
        <family val="1"/>
      </rPr>
      <t xml:space="preserve">.
</t>
    </r>
    <r>
      <rPr>
        <sz val="10"/>
        <rFont val="Times New Roman"/>
        <family val="1"/>
      </rPr>
      <t xml:space="preserve">In cement mortar </t>
    </r>
    <r>
      <rPr>
        <b/>
        <sz val="10"/>
        <rFont val="Times New Roman"/>
        <family val="1"/>
      </rPr>
      <t>(15.7.4)</t>
    </r>
  </si>
  <si>
    <r>
      <t xml:space="preserve">Providing and laying in position cement concrete of specified grade excluding the cost of centering and shuttering - All work upto plinth level 
1:2:4 (1 Cement : 2 coarse sand : 4 graded stone  aggregate 20 mm nominal size) </t>
    </r>
    <r>
      <rPr>
        <b/>
        <sz val="10"/>
        <rFont val="Times New Roman"/>
        <family val="1"/>
      </rPr>
      <t>(4.1.3)</t>
    </r>
  </si>
  <si>
    <r>
      <t xml:space="preserve">Brick work with common burnt clay F.P.S. (non modular) bricks of class designation 75 in superstructure above plinth level upto floor V level in all shapes and sizes in:
Cement mortar 1:6 ( 1 cement : 6 coarse sand) </t>
    </r>
    <r>
      <rPr>
        <b/>
        <sz val="10"/>
        <rFont val="Times New Roman"/>
        <family val="1"/>
      </rPr>
      <t>(6.4.2)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</si>
  <si>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</si>
  <si>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Reinforcement for R.C.C. work including straightening, cutting, bending, placing in position and binding all complete .
 Thermo-Mechanically Treated bars of grade Fe-500D or more </t>
    </r>
    <r>
      <rPr>
        <b/>
        <sz val="10"/>
        <rFont val="Times New Roman"/>
        <family val="1"/>
      </rPr>
      <t>(5.22.6)</t>
    </r>
  </si>
  <si>
    <r>
      <t xml:space="preserve">Centering and shuttering including strutting, propping etc. and  removal of form for:
Suspended floors, roofs, landings, balconies and access platform </t>
    </r>
    <r>
      <rPr>
        <b/>
        <sz val="10"/>
        <rFont val="Times New Roman"/>
        <family val="1"/>
      </rPr>
      <t>(5.9.3)</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</si>
  <si>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</si>
  <si>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Dismantling old plaster or skirting raking out joints and cleaning the surface for plaster including disposal of rubbish to the dumping ground within 50 metres lead. </t>
    </r>
    <r>
      <rPr>
        <b/>
        <sz val="10"/>
        <rFont val="Times New Roman"/>
        <family val="1"/>
      </rPr>
      <t>(15.56)</t>
    </r>
  </si>
  <si>
    <t xml:space="preserve">12 mm cement plaster of mix : 
1:6 (1 cement : 6 coarse sand)   (13.4.2) </t>
  </si>
  <si>
    <t xml:space="preserve">15 mm cement plaster on rough side of single or half brick wall  of mix :1:6 (1 cement : 6 coarse sand) (13.5.2)                         </t>
  </si>
  <si>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t>
    </r>
    <r>
      <rPr>
        <b/>
        <sz val="10"/>
        <rFont val="Times New Roman"/>
        <family val="1"/>
      </rPr>
      <t>(8.2.2.2)</t>
    </r>
  </si>
  <si>
    <t>Providing and laying vitrified floor tiles in different sizes (thickness to be specified by the manufacturer) with water absorptions less than 0.08% and conforming to IS:15622 of approved make in all colours and shades, laid on 20 mm thick cement mortar 1:4 (1 cement : 4 coarse sand) including grouting the joints with white cement and matching pigments etc., complete. (Antiskid floor tiles)
Size of Tile  600 x 600 mm (11.41.2)</t>
  </si>
  <si>
    <t>Providing wood work in frames of doors, windows, clerestory windows and other frames, wrought framed and fixed in position with hold fast lugs or with dash fasteners of required dia &amp; length (hold fast lugs or dash fastener shall be paid for separately). 
Sal wood (9.1.2)</t>
  </si>
  <si>
    <r>
      <t xml:space="preserve">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35 mm thick including ISI marked Stainless Steel butt hinges with necessary screws. </t>
    </r>
    <r>
      <rPr>
        <b/>
        <sz val="10"/>
        <rFont val="Times New Roman"/>
        <family val="1"/>
      </rPr>
      <t>(9.20.1)</t>
    </r>
  </si>
  <si>
    <t>Providing and fixing panelled or panelled and glazed shutters for doors, windows and clerestory windows including ISI marked black enamelled M.S butt hinges with necessary screws excluding, panelling which will be paid for separately.
Second class teak wood
35 mm thick shutters (9.5.1.1)</t>
  </si>
  <si>
    <t>Providing and fixing panelling or panelling and glazing in panelled or panelled and glazed shutters for doors, windows and clerestory windows ( Area of opening for panel inserts excluding portion inside grooves or rebates to be measured). Panelling for panelled or panelled and glazed shutters 25 mm to 40 mm thick
Second class teak wood (9.7.1)</t>
  </si>
  <si>
    <r>
      <t xml:space="preserve">Providing and fixing fly proof stainless steel grade 304 wire gauge, to windows and clerestory windows using wire gauge with average width
of aperture 1.4 mm in both directions with wire of dia. 0.50 mm all complete.
With 2nd class teak wood beading 62X19 mm </t>
    </r>
    <r>
      <rPr>
        <b/>
        <sz val="10"/>
        <rFont val="Times New Roman"/>
        <family val="1"/>
      </rPr>
      <t>(9.135.1)</t>
    </r>
  </si>
  <si>
    <r>
      <t xml:space="preserve">Providing 40x5 mm flat iron hold fast 40 cm long including fixing to frame with 10 mm diameter bolts, nuts and wooden plugs and embeddings in cement concrete block 30x10x15cm 1:3:6 mix (1cement : 3 coarse sand : 6 graded stone aggregate 20mm nominal size) </t>
    </r>
    <r>
      <rPr>
        <b/>
        <sz val="10"/>
        <rFont val="Times New Roman"/>
        <family val="1"/>
      </rPr>
      <t>(9.53)</t>
    </r>
  </si>
  <si>
    <t>Providing and fixing aluminium sliding door bolts ISI marked anodised (anodic coating not less than grade AC 10 as per IS : 1868) transparent or dyed to required colour or shade with nuts and screws etc. complete : 
300x16 mm  (9.96.1)</t>
  </si>
  <si>
    <r>
      <rPr>
        <b/>
        <sz val="10"/>
        <rFont val="Times New Roman"/>
        <family val="1"/>
      </rPr>
      <t xml:space="preserve">(b) </t>
    </r>
    <r>
      <rPr>
        <sz val="10"/>
        <rFont val="Times New Roman"/>
        <family val="1"/>
      </rPr>
      <t xml:space="preserve">150x10 mm </t>
    </r>
    <r>
      <rPr>
        <b/>
        <sz val="10"/>
        <rFont val="Times New Roman"/>
        <family val="1"/>
      </rPr>
      <t xml:space="preserve">(9.97.4)   </t>
    </r>
    <r>
      <rPr>
        <sz val="10"/>
        <rFont val="Times New Roman"/>
        <family val="1"/>
      </rPr>
      <t xml:space="preserve">                                                </t>
    </r>
  </si>
  <si>
    <r>
      <rPr>
        <b/>
        <sz val="10"/>
        <rFont val="Times New Roman"/>
        <family val="1"/>
      </rPr>
      <t>(b)</t>
    </r>
    <r>
      <rPr>
        <sz val="10"/>
        <rFont val="Times New Roman"/>
        <family val="1"/>
      </rPr>
      <t xml:space="preserve"> 100 mm </t>
    </r>
    <r>
      <rPr>
        <b/>
        <sz val="10"/>
        <rFont val="Times New Roman"/>
        <family val="1"/>
      </rPr>
      <t>(9.100.2)</t>
    </r>
    <r>
      <rPr>
        <sz val="10"/>
        <rFont val="Times New Roman"/>
        <family val="1"/>
      </rPr>
      <t xml:space="preserve">                                                        </t>
    </r>
  </si>
  <si>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</si>
  <si>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M.S. grills of required pattern in frames of windows etc. with M.S. flats, square or round bars etc. all complete.
Fixed to steel windows by welding (9.48.1)</t>
  </si>
  <si>
    <r>
      <t xml:space="preserve">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t>
    </r>
    <r>
      <rPr>
        <b/>
        <sz val="10"/>
        <rFont val="Times New Roman"/>
        <family val="1"/>
      </rPr>
      <t>Note:</t>
    </r>
    <r>
      <rPr>
        <sz val="10"/>
        <rFont val="Times New Roman"/>
        <family val="1"/>
      </rPr>
      <t xml:space="preserve"> For uPVC frame, sash and mullion extruded profiles minus 5% tolerance in dimension i.e. in depth &amp; width of profile shall be acceptable. </t>
    </r>
    <r>
      <rPr>
        <b/>
        <sz val="10"/>
        <rFont val="Times New Roman"/>
        <family val="1"/>
      </rPr>
      <t xml:space="preserve">Variation in profile dimension in higher side shall be accepted but no extra payment on this account shall be made.           </t>
    </r>
    <r>
      <rPr>
        <sz val="10"/>
        <rFont val="Times New Roman"/>
        <family val="1"/>
      </rPr>
      <t xml:space="preserve">   
Fixed window / ventilator made of (small series) frame 47 x 50 mm &amp; mullion 47 x 68 mm both having wall thickness of 1.9 ± 0.2 mm and single glazing bead of appropriate dimension. (Area upto 0.75 sqm.) (9.147B.1)</t>
    </r>
  </si>
  <si>
    <r>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t>
    </r>
    <r>
      <rPr>
        <b/>
        <sz val="10"/>
        <rFont val="Times New Roman"/>
        <family val="1"/>
      </rPr>
      <t>Note:</t>
    </r>
    <r>
      <rPr>
        <sz val="10"/>
        <rFont val="Times New Roman"/>
        <family val="1"/>
      </rPr>
      <t xml:space="preserve"> For uPVC frame and sash extruded profiles minus 5% tolerance
in dimension i.e. in depth &amp; width of profile shall be acceptable. </t>
    </r>
    <r>
      <rPr>
        <b/>
        <sz val="10"/>
        <rFont val="Times New Roman"/>
        <family val="1"/>
      </rPr>
      <t xml:space="preserve">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r>
  </si>
  <si>
    <t>Providing and fixing white vitreous china laboratory sink with C.I. brackets, C.P. brass chain with rubber plug 40mm C.P brass waste and 40mm C.P.brass trap with necessary C.P. brass unions complete including painting of fittings and brackets, cutting and making good the wall wherever required:                                   
Size  600x450x200mm (17.11.2)</t>
  </si>
  <si>
    <t>Providing and fixing on wall face unplasticised - Rigid PVC rain water pipes conforming to IS : 13592 Type A including jointing with seal ring conforming to  IS : 5382 leaving 10 mm gap for thermal expansion.  (i) Single socketed pipes
75 mm diameter (12.41.1)</t>
  </si>
  <si>
    <r>
      <rPr>
        <b/>
        <sz val="10"/>
        <rFont val="Times New Roman"/>
        <family val="1"/>
      </rPr>
      <t xml:space="preserve">(b) </t>
    </r>
    <r>
      <rPr>
        <sz val="10"/>
        <rFont val="Times New Roman"/>
        <family val="1"/>
      </rPr>
      <t xml:space="preserve">Shoe (Plain) 75 mm Shoe </t>
    </r>
    <r>
      <rPr>
        <b/>
        <sz val="10"/>
        <rFont val="Times New Roman"/>
        <family val="1"/>
      </rPr>
      <t>(12.42.6.1)</t>
    </r>
  </si>
  <si>
    <r>
      <rPr>
        <b/>
        <sz val="10"/>
        <rFont val="Times New Roman"/>
        <family val="1"/>
      </rPr>
      <t>(c)</t>
    </r>
    <r>
      <rPr>
        <sz val="10"/>
        <rFont val="Times New Roman"/>
        <family val="1"/>
      </rPr>
      <t xml:space="preserve"> Coupler 75 mm </t>
    </r>
    <r>
      <rPr>
        <b/>
        <sz val="10"/>
        <rFont val="Times New Roman"/>
        <family val="1"/>
      </rPr>
      <t>(12.42.1.1)</t>
    </r>
  </si>
  <si>
    <t>Providing and fixing M.S. stays and clamps for sand cast iron/centrifugally cast (spun) iron pipes of diameter:
75 mm (17.59.2)</t>
  </si>
  <si>
    <r>
      <rPr>
        <b/>
        <sz val="10"/>
        <rFont val="Times New Roman"/>
        <family val="1"/>
      </rPr>
      <t>(b)</t>
    </r>
    <r>
      <rPr>
        <sz val="10"/>
        <rFont val="Times New Roman"/>
        <family val="1"/>
      </rPr>
      <t xml:space="preserve"> 25mm dia. nominal bore  </t>
    </r>
    <r>
      <rPr>
        <b/>
        <sz val="10"/>
        <rFont val="Times New Roman"/>
        <family val="1"/>
      </rPr>
      <t>(18.10.3)</t>
    </r>
  </si>
  <si>
    <t>Providing and fixing C.P. brass bib cock of approved quality conforming to IS:8931 
a) 15 mm nominal bore (18.49.1)</t>
  </si>
  <si>
    <t>Providing and fixing C.P. brass stop cock (concealed)  of standard design  and of approved make conforming to IS:8931
a) 15 mm nominal bore (18.52.1)</t>
  </si>
  <si>
    <t>Making connection of G.I. distribution branch with G.I.main of following sizes by providing and fixing tee,including cutting and threading the pipe etc. complete.
25 to 40 mm nominal bore (18.13.1)</t>
  </si>
  <si>
    <r>
      <t xml:space="preserve">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</si>
  <si>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rPr>
        <b/>
        <sz val="10"/>
        <rFont val="Times New Roman"/>
        <family val="1"/>
      </rPr>
      <t>(b)</t>
    </r>
    <r>
      <rPr>
        <sz val="10"/>
        <rFont val="Times New Roman"/>
        <family val="1"/>
      </rPr>
      <t xml:space="preserve"> Old work (one or more coats) applied @ 0.90 ltr /10sqm </t>
    </r>
    <r>
      <rPr>
        <b/>
        <sz val="10"/>
        <rFont val="Times New Roman"/>
        <family val="1"/>
      </rPr>
      <t>(13.111.2)</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</si>
  <si>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</si>
  <si>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Distempering with oil bound washable distemper of approved brand and manufacture to give an even shade                      
New work (two or more coats) over and including water thinnable priming coat with cement primer  (13.41.1)</t>
  </si>
  <si>
    <t xml:space="preserve">Painting with synthetic enamel paint of approved brand and manufacture to  give an even shade :
Two or more coats on new work (13.61.1)                                        </t>
  </si>
  <si>
    <t>Providing and fixing P.V.C. waste pipe for sink or wash basin including P.V.C. waste fittings complete.
Flexible pipe
40 mm dia (17.28.2.2)</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</si>
  <si>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</si>
  <si>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</si>
  <si>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</si>
  <si>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 xml:space="preserve">Providing and fixing 100mm brass locks (best make of approved quality) for aluminium doors including necessary cutting and making good etc.complete. </t>
    </r>
    <r>
      <rPr>
        <b/>
        <sz val="10"/>
        <rFont val="Times New Roman"/>
        <family val="1"/>
      </rPr>
      <t>(21.13)</t>
    </r>
  </si>
  <si>
    <r>
      <t>Providing and fixing 100mm sand cast Iron grating for gully trap.</t>
    </r>
    <r>
      <rPr>
        <b/>
        <sz val="10"/>
        <rFont val="Times New Roman"/>
        <family val="1"/>
      </rPr>
      <t>(17.29)</t>
    </r>
  </si>
  <si>
    <r>
      <t xml:space="preserve"> 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
Bars above 12 mm diameter  </t>
    </r>
    <r>
      <rPr>
        <b/>
        <sz val="10"/>
        <color indexed="8"/>
        <rFont val="Times New Roman"/>
        <family val="1"/>
      </rPr>
      <t>(26.29.2)</t>
    </r>
  </si>
  <si>
    <r>
      <t xml:space="preserve"> Providing, mixing and applying bonding coat of approved adhesive on chipped portion of RCC as per specifications and direction of Engineer-In-charge complete in all respect.
Epoxy bonding adhesive having coverage 2.20 sqm/kg of approved make </t>
    </r>
    <r>
      <rPr>
        <b/>
        <sz val="10"/>
        <color indexed="8"/>
        <rFont val="Times New Roman"/>
        <family val="1"/>
      </rPr>
      <t>(26.31.2)</t>
    </r>
  </si>
  <si>
    <r>
      <t xml:space="preserve"> 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Paymentunder this item shall be made only after proper wet curing has been done and surface has been satisfactorily evaluated by sounding / tapping with a blunt metal instrument and/or the 75mm size cube crushingstrength at the end of 28 days to be not less than 30 N/Sqmm2).
50 mm average thickness in 3 layers. </t>
    </r>
    <r>
      <rPr>
        <b/>
        <sz val="10"/>
        <color indexed="8"/>
        <rFont val="Times New Roman"/>
        <family val="1"/>
      </rPr>
      <t>(26.32.3)</t>
    </r>
  </si>
  <si>
    <t xml:space="preserve"> Steel reinforcement for R.C.C. work including straightening, cutting,
bending, placing in position and binding all complete upto plinth level.
 Thermo-Mechanically Treated bars of grade Fe-500D or more. (5.22A.6)</t>
  </si>
  <si>
    <r>
      <rPr>
        <b/>
        <sz val="10"/>
        <rFont val="Times New Roman"/>
        <family val="1"/>
      </rPr>
      <t>(b)</t>
    </r>
    <r>
      <rPr>
        <sz val="10"/>
        <rFont val="Times New Roman"/>
        <family val="1"/>
      </rPr>
      <t xml:space="preserve"> In gratings, frames, guard bar, ladders, railings, brackets, gates &amp; similar works. </t>
    </r>
    <r>
      <rPr>
        <b/>
        <sz val="10"/>
        <rFont val="Times New Roman"/>
        <family val="1"/>
      </rPr>
      <t>(10.25.2)</t>
    </r>
  </si>
  <si>
    <r>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r>
    <r>
      <rPr>
        <b/>
        <sz val="10"/>
        <color indexed="8"/>
        <rFont val="Times New Roman"/>
        <family val="1"/>
      </rPr>
      <t>( 26.40)</t>
    </r>
  </si>
  <si>
    <r>
      <t>Making chases up to 7.5x7.5 cm in walls including making good and finishing with matching surface after housing G.I. pipe etc.</t>
    </r>
    <r>
      <rPr>
        <b/>
        <sz val="10"/>
        <color indexed="8"/>
        <rFont val="Times New Roman"/>
        <family val="1"/>
      </rPr>
      <t xml:space="preserve"> ( 18.78)</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</si>
  <si>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</si>
  <si>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</si>
  <si>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Cartage of Malba </t>
    </r>
    <r>
      <rPr>
        <b/>
        <sz val="10"/>
        <rFont val="Times New Roman"/>
        <family val="1"/>
      </rPr>
      <t>(Approved Rate)</t>
    </r>
  </si>
  <si>
    <t>cum</t>
  </si>
  <si>
    <t xml:space="preserve">cum         </t>
  </si>
  <si>
    <t>kg</t>
  </si>
  <si>
    <t xml:space="preserve">sqm </t>
  </si>
  <si>
    <t xml:space="preserve">Nos. </t>
  </si>
  <si>
    <t>kg.</t>
  </si>
  <si>
    <t>each</t>
  </si>
  <si>
    <t>metre</t>
  </si>
  <si>
    <t>Nos.</t>
  </si>
  <si>
    <t>Sqm</t>
  </si>
  <si>
    <t>Kg</t>
  </si>
  <si>
    <t>Kg.</t>
  </si>
  <si>
    <t>Mtr</t>
  </si>
  <si>
    <t xml:space="preserve"> Trip</t>
  </si>
  <si>
    <t>Demolishing brick work manually/ by mechanical means including stacking of serviceable material and disposal of unserviceable material within 50 metres lead as per direction of Engineer-in-charge.
In cement mortar (15.7.4)</t>
  </si>
  <si>
    <t>Providing and laying in position cement concrete of specified grade excluding the cost of centering and shuttering - All work upto plinth level 
1:2:4 (1 Cement : 2 coarse sand : 4 graded stone  aggregate 20 mm nominal size) (4.1.3)</t>
  </si>
  <si>
    <t>Brick work with common burnt clay F.P.S. (non modular) bricks of class designation 75 in superstructure above plinth level upto floor V level in all shapes and sizes in:
Cement mortar 1:6 ( 1 cement : 6 coarse sand) (6.4.2)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</si>
  <si>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</si>
  <si>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Reinforcement for R.C.C. work including straightening, cutting, bending, placing in position and binding all complete .
 Thermo-Mechanically Treated bars of grade Fe-500D or more (5.22.6)</t>
  </si>
  <si>
    <t>Centering and shuttering including strutting, propping etc. and  removal of form for:
Suspended floors, roofs, landings, balconies and access platform (5.9.3)</t>
  </si>
  <si>
    <t>Half brick masonry with common burnt clay F.P.S. (non modular) bricks of class designation 75 in superstructure above plinth level up to floor V level  :
Cement mortar 1:4 (1 Cement : 4 coarse sand) (6.13.2)</t>
  </si>
  <si>
    <t>Dismantling old plaster or skirting raking out joints and cleaning the surface for plaster including disposal of rubbish to the dumping ground within 50 metres lead. (15.56)</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</si>
  <si>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(8.2.2.2)</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</si>
  <si>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35 mm thick including ISI marked Stainless Steel butt hinges with necessary screws. (9.20.1)</t>
  </si>
  <si>
    <t>Providing and fixing fly proof stainless steel grade 304 wire gauge, to windows and clerestory windows using wire gauge with average width
of aperture 1.4 mm in both directions with wire of dia. 0.50 mm all complete.
With 2nd class teak wood beading 62X19 mm (9.135.1)</t>
  </si>
  <si>
    <t>Providing 40x5 mm flat iron hold fast 40 cm long including fixing to frame with 10 mm diameter bolts, nuts and wooden plugs and embeddings in cement concrete block 30x10x15cm 1:3:6 mix (1cement : 3 coarse sand : 6 graded stone aggregate 20mm nominal size) (9.53)</t>
  </si>
  <si>
    <t xml:space="preserve">(b) 150x10 mm (9.97.4)                                                   </t>
  </si>
  <si>
    <t xml:space="preserve">(b) 100 mm (9.100.2)                                                        </t>
  </si>
  <si>
    <t>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Note: For uPVC frame, sash and mullion extruded profiles minus 5% tolerance in dimension i.e. in depth &amp; width of profile shall be acceptable. Variation in profile dimension in higher side shall be accepted but no extra payment on this account shall be made.              
Fixed window / ventilator made of (small series) frame 47 x 50 mm &amp; mullion 47 x 68 mm both having wall thickness of 1.9 ± 0.2 mm and single glazing bead of appropriate dimension. (Area upto 0.75 sqm.) (9.147B.1)</t>
  </si>
  <si>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Note: For uPVC frame and sash extruded profiles minus 5% tolerance
in dimension i.e. in depth &amp; width of profile shall be acceptable. 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</si>
  <si>
    <t>(b) Shoe (Plain) 75 mm Shoe (12.42.6.1)</t>
  </si>
  <si>
    <t>(c) Coupler 75 mm (12.42.1.1)</t>
  </si>
  <si>
    <t>(b) 25mm dia. nominal bore  (18.10.3)</t>
  </si>
  <si>
    <t>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(8.31)</t>
  </si>
  <si>
    <t>(b) Old work (one or more coats) applied @ 0.90 ltr /10sqm (13.111.2)</t>
  </si>
  <si>
    <t>Providing and applying white cement based putty of average thickness 1mm, of approved brand and manufacturer, over the plastered wall surface to prepare the surface even and smooth complete. (13.80)</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</si>
  <si>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</si>
  <si>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</si>
  <si>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100mm brass locks (best make of approved quality) for aluminium doors including necessary cutting and making good etc.complete. (21.13)</t>
  </si>
  <si>
    <t>Providing and fixing 100mm sand cast Iron grating for gully trap.(17.29)</t>
  </si>
  <si>
    <t xml:space="preserve"> 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
Bars above 12 mm diameter  (26.29.2)</t>
  </si>
  <si>
    <t xml:space="preserve"> Providing, mixing and applying bonding coat of approved adhesive on chipped portion of RCC as per specifications and direction of Engineer-In-charge complete in all respect.
Epoxy bonding adhesive having coverage 2.20 sqm/kg of approved make (26.31.2)</t>
  </si>
  <si>
    <t xml:space="preserve"> 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Paymentunder this item shall be made only after proper wet curing has been done and surface has been satisfactorily evaluated by sounding / tapping with a blunt metal instrument and/or the 75mm size cube crushingstrength at the end of 28 days to be not less than 30 N/Sqmm2).
50 mm average thickness in 3 layers. (26.32.3)</t>
  </si>
  <si>
    <t>(b) In gratings, frames, guard bar, ladders, railings, brackets, gates &amp; similar works. (10.25.2)</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</si>
  <si>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Engineer-in-charge.( 26.40)</t>
  </si>
  <si>
    <t>Making chases up to 7.5x7.5 cm in walls including making good and finishing with matching surface after housing G.I. pipe etc. ( 18.78)</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</si>
  <si>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</si>
  <si>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 xml:space="preserve">Removing dry or oil bound distemper, water proofing cement paint and the like by scrapping, sand papering and preparing the surface smooth including necessary repairs to scratches etc. complete. (13.91)    </t>
  </si>
  <si>
    <t>Cartage of Malba (Approved Rate)</t>
  </si>
  <si>
    <r>
      <rPr>
        <b/>
        <sz val="10"/>
        <rFont val="Times New Roman"/>
        <family val="1"/>
      </rPr>
      <t xml:space="preserve">Providing and fixing aluminium tower bolts ISI marked anodised ( anodic coating not less than grade AC 10 as per IS : 1868 ) transparent or dyed to required colour or shade with necessary screws etc. complete:  
(a) </t>
    </r>
    <r>
      <rPr>
        <sz val="10"/>
        <rFont val="Times New Roman"/>
        <family val="1"/>
      </rPr>
      <t xml:space="preserve">250x10 mm </t>
    </r>
    <r>
      <rPr>
        <b/>
        <sz val="10"/>
        <rFont val="Times New Roman"/>
        <family val="1"/>
      </rPr>
      <t>(9.97.2)</t>
    </r>
    <r>
      <rPr>
        <sz val="10"/>
        <rFont val="Times New Roman"/>
        <family val="1"/>
      </rPr>
      <t xml:space="preserve">                                                     </t>
    </r>
  </si>
  <si>
    <r>
      <rPr>
        <b/>
        <sz val="10"/>
        <rFont val="Times New Roman"/>
        <family val="1"/>
      </rPr>
      <t>Providing and fixing aluminium handles ISI marked anodised (anodic coating not less than grade AC 10 as per IS : 1868) transparent or dyed to required colour or shade with necessary screws etc. complete:
(a)</t>
    </r>
    <r>
      <rPr>
        <sz val="10"/>
        <rFont val="Times New Roman"/>
        <family val="1"/>
      </rPr>
      <t xml:space="preserve"> 125 mm </t>
    </r>
    <r>
      <rPr>
        <b/>
        <sz val="10"/>
        <rFont val="Times New Roman"/>
        <family val="1"/>
      </rPr>
      <t>(9.100.1)</t>
    </r>
  </si>
  <si>
    <r>
      <rPr>
        <b/>
        <sz val="10"/>
        <rFont val="Times New Roman"/>
        <family val="1"/>
      </rPr>
      <t>Providing and fixing on wall face unplasticised - PVC moulded fittings/accessories for unplasticised - Rigid PVC rain water pipes conforming to IS : 13592  Type A including jointing with seal ring conforming to IS : 5382 leaving 10 mm gap for thermal expansion
(a)</t>
    </r>
    <r>
      <rPr>
        <sz val="10"/>
        <rFont val="Times New Roman"/>
        <family val="1"/>
      </rPr>
      <t xml:space="preserve"> Bend  87.5° 75 mm </t>
    </r>
    <r>
      <rPr>
        <b/>
        <sz val="10"/>
        <rFont val="Times New Roman"/>
        <family val="1"/>
      </rPr>
      <t>(12.42.5.1)</t>
    </r>
  </si>
  <si>
    <r>
      <rPr>
        <b/>
        <sz val="10"/>
        <rFont val="Times New Roman"/>
        <family val="1"/>
      </rPr>
      <t>Providing and fixing G.I. pipes complete with G.I. fittings and clamps,including cutting and making good the walls etc.
Internal work - exposed on wall 
(a)</t>
    </r>
    <r>
      <rPr>
        <sz val="10"/>
        <rFont val="Times New Roman"/>
        <family val="1"/>
      </rPr>
      <t xml:space="preserve"> 15mm dia. nominal bore </t>
    </r>
    <r>
      <rPr>
        <b/>
        <sz val="10"/>
        <rFont val="Times New Roman"/>
        <family val="1"/>
      </rPr>
      <t>(18.10.1)</t>
    </r>
  </si>
  <si>
    <r>
      <rPr>
        <b/>
        <sz val="10"/>
        <rFont val="Times New Roman"/>
        <family val="1"/>
      </rPr>
      <t xml:space="preserve">Finishing walls with Acrylic Smooth exterior paint of required shade:
(a) </t>
    </r>
    <r>
      <rPr>
        <sz val="10"/>
        <rFont val="Times New Roman"/>
        <family val="1"/>
      </rPr>
      <t xml:space="preserve">Old work ( Two or more coats applied @ 1.67 ltr /10sqm.) on existing cement paint surface ) </t>
    </r>
    <r>
      <rPr>
        <b/>
        <sz val="10"/>
        <rFont val="Times New Roman"/>
        <family val="1"/>
      </rPr>
      <t>(13.111.1)</t>
    </r>
  </si>
  <si>
    <r>
      <t xml:space="preserve"> Steel work welded in built up sections/ framed work, including cutting, hoisting, fixing in position and applying a priming coat of approved steel primer using structural steel etc. as required. 
</t>
    </r>
    <r>
      <rPr>
        <b/>
        <sz val="10"/>
        <color indexed="8"/>
        <rFont val="Times New Roman"/>
        <family val="1"/>
      </rPr>
      <t>(a)</t>
    </r>
    <r>
      <rPr>
        <sz val="10"/>
        <color indexed="8"/>
        <rFont val="Times New Roman"/>
        <family val="1"/>
      </rPr>
      <t xml:space="preserve"> In stringers, treads, landings etc. of stair cases, including use of chequered plate wherever required, all complete</t>
    </r>
    <r>
      <rPr>
        <b/>
        <sz val="10"/>
        <color indexed="8"/>
        <rFont val="Times New Roman"/>
        <family val="1"/>
      </rPr>
      <t>( 10.25.1)</t>
    </r>
  </si>
  <si>
    <r>
      <t xml:space="preserve">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t>
    </r>
    <r>
      <rPr>
        <b/>
        <sz val="10"/>
        <rFont val="Times New Roman"/>
        <family val="1"/>
      </rPr>
      <t>(26.22.1)</t>
    </r>
  </si>
  <si>
    <t xml:space="preserve">Providing and fixing aluminium tower bolts ISI marked anodised ( anodic coating not less than grade AC 10 as per IS : 1868 ) transparent or dyed to required colour or shade with necessary screws etc. complete:  
(a) 250x10 mm (9.97.2)                                                     </t>
  </si>
  <si>
    <t>Providing and fixing aluminium handles ISI marked anodised (anodic coating not less than grade AC 10 as per IS : 1868) transparent or dyed to required colour or shade with necessary screws etc. complete:
(a) 125 mm (9.100.1)</t>
  </si>
  <si>
    <t>Providing and fixing on wall face unplasticised - PVC moulded fittings/accessories for unplasticised - Rigid PVC rain water pipes conforming to IS : 13592  Type A including jointing with seal ring conforming to IS : 5382 leaving 10 mm gap for thermal expansion
(a) Bend  87.5° 75 mm (12.42.5.1)</t>
  </si>
  <si>
    <t>Providing and fixing G.I. pipes complete with G.I. fittings and clamps,including cutting and making good the walls etc.
Internal work - exposed on wall 
(a) 15mm dia. nominal bore (18.10.1)</t>
  </si>
  <si>
    <t>Finishing walls with Acrylic Smooth exterior paint of required shade:
(a) Old work ( Two or more coats applied @ 1.67 ltr /10sqm.) on existing cement paint surface ) (13.111.1)</t>
  </si>
  <si>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(26.22.1)</t>
  </si>
  <si>
    <t xml:space="preserve"> Steel work welded in built up sections/ framed work, including cutting, hoisting, fixing in position and applying a priming coat of approved steel primer using structural steel etc. as required. 
(a) In stringers, treads, landings etc. of stair cases, including use of chequered plate wherever required, all complete( 10.25.1)</t>
  </si>
  <si>
    <t>Contract No:   IIT(BHU)/IWD/CT-13/2022-23/592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</si>
</sst>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top style="dotted"/>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25" fillId="0" borderId="23" xfId="0" applyFont="1" applyFill="1" applyBorder="1" applyAlignment="1">
      <alignment horizontal="justify" vertical="top" wrapText="1" shrinkToFit="1"/>
    </xf>
    <xf numFmtId="0" fontId="25" fillId="0" borderId="24" xfId="0" applyFont="1" applyFill="1" applyBorder="1" applyAlignment="1">
      <alignment horizontal="justify" vertical="top" wrapText="1"/>
    </xf>
    <xf numFmtId="0" fontId="25" fillId="0" borderId="22" xfId="0" applyFont="1" applyFill="1" applyBorder="1" applyAlignment="1">
      <alignment horizontal="justify" vertical="top" wrapText="1"/>
    </xf>
    <xf numFmtId="0" fontId="25" fillId="0" borderId="21" xfId="0" applyFont="1" applyFill="1" applyBorder="1" applyAlignment="1">
      <alignment horizontal="justify" vertical="top" wrapText="1" shrinkToFit="1"/>
    </xf>
    <xf numFmtId="0" fontId="62" fillId="0" borderId="23" xfId="0" applyFont="1" applyFill="1" applyBorder="1" applyAlignment="1">
      <alignment wrapText="1"/>
    </xf>
    <xf numFmtId="0" fontId="62" fillId="0" borderId="23" xfId="0" applyFont="1" applyFill="1" applyBorder="1" applyAlignment="1">
      <alignment horizontal="justify" vertical="top" wrapText="1"/>
    </xf>
    <xf numFmtId="0" fontId="62" fillId="0" borderId="24" xfId="0" applyFont="1" applyFill="1" applyBorder="1" applyAlignment="1">
      <alignment horizontal="justify" vertical="top" wrapText="1"/>
    </xf>
    <xf numFmtId="0" fontId="62" fillId="0" borderId="25"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6"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2000250</xdr:colOff>
      <xdr:row>3</xdr:row>
      <xdr:rowOff>28575</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8"/>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102.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3" t="str">
        <f>B2&amp;" BoQ"</f>
        <v>Percentage BoQ</v>
      </c>
      <c r="B1" s="93"/>
      <c r="C1" s="93"/>
      <c r="D1" s="93"/>
      <c r="E1" s="93"/>
      <c r="F1" s="93"/>
      <c r="G1" s="93"/>
      <c r="H1" s="93"/>
      <c r="I1" s="93"/>
      <c r="J1" s="93"/>
      <c r="K1" s="93"/>
      <c r="L1" s="93"/>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4" t="s">
        <v>69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10"/>
      <c r="IF4" s="10"/>
      <c r="IG4" s="10"/>
      <c r="IH4" s="10"/>
      <c r="II4" s="10"/>
    </row>
    <row r="5" spans="1:243" s="9" customFormat="1" ht="36" customHeight="1">
      <c r="A5" s="94" t="s">
        <v>121</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27" customHeight="1">
      <c r="A6" s="94" t="s">
        <v>240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15"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60">
      <c r="A8" s="11" t="s">
        <v>66</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15">
      <c r="A9" s="91" t="s">
        <v>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77</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79</v>
      </c>
      <c r="IC13" s="38" t="s">
        <v>34</v>
      </c>
      <c r="IE13" s="39"/>
      <c r="IF13" s="39" t="s">
        <v>35</v>
      </c>
      <c r="IG13" s="39" t="s">
        <v>36</v>
      </c>
      <c r="IH13" s="39">
        <v>10</v>
      </c>
      <c r="II13" s="39" t="s">
        <v>37</v>
      </c>
    </row>
    <row r="14" spans="1:243" s="38" customFormat="1" ht="51.75" customHeight="1">
      <c r="A14" s="22">
        <v>1</v>
      </c>
      <c r="B14" s="83" t="s">
        <v>122</v>
      </c>
      <c r="C14" s="24" t="s">
        <v>38</v>
      </c>
      <c r="D14" s="78">
        <v>9</v>
      </c>
      <c r="E14" s="80" t="s">
        <v>177</v>
      </c>
      <c r="F14" s="78">
        <v>1469.9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13229.1</v>
      </c>
      <c r="BB14" s="48">
        <f aca="true" t="shared" si="2" ref="BB14:BB24">BA14+SUM(N14:AZ14)</f>
        <v>13229.1</v>
      </c>
      <c r="BC14" s="37" t="str">
        <f aca="true" t="shared" si="3" ref="BC14:BC24">SpellNumber(L14,BB14)</f>
        <v>INR  Thirteen Thousand Two Hundred &amp; Twenty Nine  and Paise Ten Only</v>
      </c>
      <c r="IA14" s="38">
        <v>1</v>
      </c>
      <c r="IB14" s="77" t="s">
        <v>191</v>
      </c>
      <c r="IC14" s="38" t="s">
        <v>38</v>
      </c>
      <c r="ID14" s="38">
        <v>9</v>
      </c>
      <c r="IE14" s="39" t="s">
        <v>177</v>
      </c>
      <c r="IF14" s="39" t="s">
        <v>42</v>
      </c>
      <c r="IG14" s="39" t="s">
        <v>36</v>
      </c>
      <c r="IH14" s="39">
        <v>123.223</v>
      </c>
      <c r="II14" s="39" t="s">
        <v>39</v>
      </c>
    </row>
    <row r="15" spans="1:243" s="38" customFormat="1" ht="46.5" customHeight="1">
      <c r="A15" s="22">
        <v>2</v>
      </c>
      <c r="B15" s="83" t="s">
        <v>123</v>
      </c>
      <c r="C15" s="24" t="s">
        <v>43</v>
      </c>
      <c r="D15" s="78">
        <v>7</v>
      </c>
      <c r="E15" s="80" t="s">
        <v>177</v>
      </c>
      <c r="F15" s="78">
        <v>6788.6</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47520.2</v>
      </c>
      <c r="BB15" s="48">
        <f t="shared" si="2"/>
        <v>47520.2</v>
      </c>
      <c r="BC15" s="37" t="str">
        <f t="shared" si="3"/>
        <v>INR  Forty Seven Thousand Five Hundred &amp; Twenty  and Paise Twenty Only</v>
      </c>
      <c r="IA15" s="38">
        <v>2</v>
      </c>
      <c r="IB15" s="77" t="s">
        <v>192</v>
      </c>
      <c r="IC15" s="38" t="s">
        <v>43</v>
      </c>
      <c r="ID15" s="38">
        <v>7</v>
      </c>
      <c r="IE15" s="39" t="s">
        <v>177</v>
      </c>
      <c r="IF15" s="39" t="s">
        <v>44</v>
      </c>
      <c r="IG15" s="39" t="s">
        <v>45</v>
      </c>
      <c r="IH15" s="39">
        <v>213</v>
      </c>
      <c r="II15" s="39" t="s">
        <v>39</v>
      </c>
    </row>
    <row r="16" spans="1:243" s="38" customFormat="1" ht="48.75" customHeight="1">
      <c r="A16" s="22">
        <v>3</v>
      </c>
      <c r="B16" s="83" t="s">
        <v>124</v>
      </c>
      <c r="C16" s="24" t="s">
        <v>46</v>
      </c>
      <c r="D16" s="78">
        <v>1</v>
      </c>
      <c r="E16" s="80" t="s">
        <v>177</v>
      </c>
      <c r="F16" s="78">
        <v>7590.45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7590.45</v>
      </c>
      <c r="BB16" s="48">
        <f t="shared" si="2"/>
        <v>7590.45</v>
      </c>
      <c r="BC16" s="37" t="str">
        <f t="shared" si="3"/>
        <v>INR  Seven Thousand Five Hundred &amp; Ninety  and Paise Forty Five Only</v>
      </c>
      <c r="IA16" s="38">
        <v>3</v>
      </c>
      <c r="IB16" s="77" t="s">
        <v>193</v>
      </c>
      <c r="IC16" s="38" t="s">
        <v>46</v>
      </c>
      <c r="ID16" s="38">
        <v>1</v>
      </c>
      <c r="IE16" s="39" t="s">
        <v>177</v>
      </c>
      <c r="IF16" s="39" t="s">
        <v>35</v>
      </c>
      <c r="IG16" s="39" t="s">
        <v>47</v>
      </c>
      <c r="IH16" s="39">
        <v>10</v>
      </c>
      <c r="II16" s="39" t="s">
        <v>39</v>
      </c>
    </row>
    <row r="17" spans="1:243" s="38" customFormat="1" ht="66" customHeight="1">
      <c r="A17" s="22">
        <v>4</v>
      </c>
      <c r="B17" s="83" t="s">
        <v>125</v>
      </c>
      <c r="C17" s="24" t="s">
        <v>48</v>
      </c>
      <c r="D17" s="78">
        <v>5</v>
      </c>
      <c r="E17" s="80" t="s">
        <v>178</v>
      </c>
      <c r="F17" s="78">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48819</v>
      </c>
      <c r="BB17" s="48">
        <f t="shared" si="2"/>
        <v>48819</v>
      </c>
      <c r="BC17" s="37" t="str">
        <f t="shared" si="3"/>
        <v>INR  Forty Eight Thousand Eight Hundred &amp; Nineteen  Only</v>
      </c>
      <c r="IA17" s="38">
        <v>4</v>
      </c>
      <c r="IB17" s="77" t="s">
        <v>194</v>
      </c>
      <c r="IC17" s="38" t="s">
        <v>48</v>
      </c>
      <c r="ID17" s="38">
        <v>5</v>
      </c>
      <c r="IE17" s="39" t="s">
        <v>178</v>
      </c>
      <c r="IF17" s="39" t="s">
        <v>49</v>
      </c>
      <c r="IG17" s="39" t="s">
        <v>50</v>
      </c>
      <c r="IH17" s="39">
        <v>10</v>
      </c>
      <c r="II17" s="39" t="s">
        <v>39</v>
      </c>
    </row>
    <row r="18" spans="1:243" s="38" customFormat="1" ht="30" customHeight="1">
      <c r="A18" s="22">
        <v>5</v>
      </c>
      <c r="B18" s="83" t="s">
        <v>126</v>
      </c>
      <c r="C18" s="24" t="s">
        <v>51</v>
      </c>
      <c r="D18" s="78">
        <v>481</v>
      </c>
      <c r="E18" s="81" t="s">
        <v>179</v>
      </c>
      <c r="F18" s="78">
        <v>83.5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40163.5</v>
      </c>
      <c r="BB18" s="48">
        <f t="shared" si="2"/>
        <v>40163.5</v>
      </c>
      <c r="BC18" s="37" t="str">
        <f t="shared" si="3"/>
        <v>INR  Forty Thousand One Hundred &amp; Sixty Three  and Paise Fifty Only</v>
      </c>
      <c r="IA18" s="38">
        <v>5</v>
      </c>
      <c r="IB18" s="77" t="s">
        <v>195</v>
      </c>
      <c r="IC18" s="38" t="s">
        <v>51</v>
      </c>
      <c r="ID18" s="38">
        <v>481</v>
      </c>
      <c r="IE18" s="39" t="s">
        <v>179</v>
      </c>
      <c r="IF18" s="39" t="s">
        <v>42</v>
      </c>
      <c r="IG18" s="39" t="s">
        <v>36</v>
      </c>
      <c r="IH18" s="39">
        <v>123.223</v>
      </c>
      <c r="II18" s="39" t="s">
        <v>39</v>
      </c>
    </row>
    <row r="19" spans="1:243" s="38" customFormat="1" ht="30.75" customHeight="1">
      <c r="A19" s="22">
        <v>6</v>
      </c>
      <c r="B19" s="83" t="s">
        <v>127</v>
      </c>
      <c r="C19" s="24" t="s">
        <v>52</v>
      </c>
      <c r="D19" s="78">
        <v>60</v>
      </c>
      <c r="E19" s="80" t="s">
        <v>68</v>
      </c>
      <c r="F19" s="78">
        <v>693.05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41583</v>
      </c>
      <c r="BB19" s="48">
        <f t="shared" si="2"/>
        <v>41583</v>
      </c>
      <c r="BC19" s="37" t="str">
        <f t="shared" si="3"/>
        <v>INR  Forty One Thousand Five Hundred &amp; Eighty Three  Only</v>
      </c>
      <c r="IA19" s="38">
        <v>6</v>
      </c>
      <c r="IB19" s="77" t="s">
        <v>196</v>
      </c>
      <c r="IC19" s="38" t="s">
        <v>52</v>
      </c>
      <c r="ID19" s="38">
        <v>60</v>
      </c>
      <c r="IE19" s="39" t="s">
        <v>68</v>
      </c>
      <c r="IF19" s="39" t="s">
        <v>44</v>
      </c>
      <c r="IG19" s="39" t="s">
        <v>45</v>
      </c>
      <c r="IH19" s="39">
        <v>213</v>
      </c>
      <c r="II19" s="39" t="s">
        <v>39</v>
      </c>
    </row>
    <row r="20" spans="1:243" s="38" customFormat="1" ht="60" customHeight="1">
      <c r="A20" s="22">
        <v>7</v>
      </c>
      <c r="B20" s="83" t="s">
        <v>128</v>
      </c>
      <c r="C20" s="24" t="s">
        <v>53</v>
      </c>
      <c r="D20" s="78">
        <v>12</v>
      </c>
      <c r="E20" s="81" t="s">
        <v>68</v>
      </c>
      <c r="F20" s="78">
        <v>932.1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11185.2</v>
      </c>
      <c r="BB20" s="48">
        <f t="shared" si="2"/>
        <v>11185.2</v>
      </c>
      <c r="BC20" s="37" t="str">
        <f t="shared" si="3"/>
        <v>INR  Eleven Thousand One Hundred &amp; Eighty Five  and Paise Twenty Only</v>
      </c>
      <c r="IA20" s="38">
        <v>7</v>
      </c>
      <c r="IB20" s="77" t="s">
        <v>197</v>
      </c>
      <c r="IC20" s="38" t="s">
        <v>53</v>
      </c>
      <c r="ID20" s="38">
        <v>12</v>
      </c>
      <c r="IE20" s="39" t="s">
        <v>68</v>
      </c>
      <c r="IF20" s="39" t="s">
        <v>35</v>
      </c>
      <c r="IG20" s="39" t="s">
        <v>47</v>
      </c>
      <c r="IH20" s="39">
        <v>10</v>
      </c>
      <c r="II20" s="39" t="s">
        <v>39</v>
      </c>
    </row>
    <row r="21" spans="1:243" s="38" customFormat="1" ht="34.5" customHeight="1">
      <c r="A21" s="22">
        <v>8</v>
      </c>
      <c r="B21" s="83" t="s">
        <v>129</v>
      </c>
      <c r="C21" s="24" t="s">
        <v>54</v>
      </c>
      <c r="D21" s="78">
        <v>488</v>
      </c>
      <c r="E21" s="81" t="s">
        <v>68</v>
      </c>
      <c r="F21" s="78">
        <v>39</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19032</v>
      </c>
      <c r="BB21" s="48">
        <f t="shared" si="2"/>
        <v>19032</v>
      </c>
      <c r="BC21" s="37" t="str">
        <f t="shared" si="3"/>
        <v>INR  Nineteen Thousand  &amp;Thirty Two  Only</v>
      </c>
      <c r="IA21" s="38">
        <v>8</v>
      </c>
      <c r="IB21" s="38" t="s">
        <v>198</v>
      </c>
      <c r="IC21" s="38" t="s">
        <v>54</v>
      </c>
      <c r="ID21" s="38">
        <v>488</v>
      </c>
      <c r="IE21" s="39" t="s">
        <v>68</v>
      </c>
      <c r="IF21" s="39" t="s">
        <v>49</v>
      </c>
      <c r="IG21" s="39" t="s">
        <v>50</v>
      </c>
      <c r="IH21" s="39">
        <v>10</v>
      </c>
      <c r="II21" s="39" t="s">
        <v>39</v>
      </c>
    </row>
    <row r="22" spans="1:243" s="38" customFormat="1" ht="29.25" customHeight="1">
      <c r="A22" s="22">
        <v>9</v>
      </c>
      <c r="B22" s="82" t="s">
        <v>130</v>
      </c>
      <c r="C22" s="24" t="s">
        <v>55</v>
      </c>
      <c r="D22" s="78">
        <v>275</v>
      </c>
      <c r="E22" s="81" t="s">
        <v>68</v>
      </c>
      <c r="F22" s="78">
        <v>263.55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72476.25</v>
      </c>
      <c r="BB22" s="48">
        <f t="shared" si="2"/>
        <v>72476.25</v>
      </c>
      <c r="BC22" s="37" t="str">
        <f t="shared" si="3"/>
        <v>INR  Seventy Two Thousand Four Hundred &amp; Seventy Six  and Paise Twenty Five Only</v>
      </c>
      <c r="IA22" s="38">
        <v>9</v>
      </c>
      <c r="IB22" s="77" t="s">
        <v>130</v>
      </c>
      <c r="IC22" s="38" t="s">
        <v>55</v>
      </c>
      <c r="ID22" s="38">
        <v>275</v>
      </c>
      <c r="IE22" s="39" t="s">
        <v>68</v>
      </c>
      <c r="IF22" s="39" t="s">
        <v>42</v>
      </c>
      <c r="IG22" s="39" t="s">
        <v>36</v>
      </c>
      <c r="IH22" s="39">
        <v>123.223</v>
      </c>
      <c r="II22" s="39" t="s">
        <v>39</v>
      </c>
    </row>
    <row r="23" spans="1:243" s="38" customFormat="1" ht="30.75" customHeight="1">
      <c r="A23" s="22">
        <v>10</v>
      </c>
      <c r="B23" s="82" t="s">
        <v>131</v>
      </c>
      <c r="C23" s="24" t="s">
        <v>56</v>
      </c>
      <c r="D23" s="78">
        <v>12</v>
      </c>
      <c r="E23" s="81" t="s">
        <v>68</v>
      </c>
      <c r="F23" s="78">
        <v>303.9</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3646.8</v>
      </c>
      <c r="BB23" s="48">
        <f t="shared" si="2"/>
        <v>3646.8</v>
      </c>
      <c r="BC23" s="37" t="str">
        <f t="shared" si="3"/>
        <v>INR  Three Thousand Six Hundred &amp; Forty Six  and Paise Eighty Only</v>
      </c>
      <c r="IA23" s="38">
        <v>10</v>
      </c>
      <c r="IB23" s="77" t="s">
        <v>131</v>
      </c>
      <c r="IC23" s="38" t="s">
        <v>56</v>
      </c>
      <c r="ID23" s="38">
        <v>12</v>
      </c>
      <c r="IE23" s="39" t="s">
        <v>68</v>
      </c>
      <c r="IF23" s="39" t="s">
        <v>44</v>
      </c>
      <c r="IG23" s="39" t="s">
        <v>45</v>
      </c>
      <c r="IH23" s="39">
        <v>213</v>
      </c>
      <c r="II23" s="39" t="s">
        <v>39</v>
      </c>
    </row>
    <row r="24" spans="1:243" s="38" customFormat="1" ht="90" customHeight="1">
      <c r="A24" s="22">
        <v>11</v>
      </c>
      <c r="B24" s="82" t="s">
        <v>132</v>
      </c>
      <c r="C24" s="24" t="s">
        <v>57</v>
      </c>
      <c r="D24" s="78">
        <v>38</v>
      </c>
      <c r="E24" s="81" t="s">
        <v>68</v>
      </c>
      <c r="F24" s="78">
        <v>4007.65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152290.7</v>
      </c>
      <c r="BB24" s="48">
        <f t="shared" si="2"/>
        <v>152290.7</v>
      </c>
      <c r="BC24" s="37" t="str">
        <f t="shared" si="3"/>
        <v>INR  One Lakh Fifty Two Thousand Two Hundred &amp; Ninety  and Paise Seventy Only</v>
      </c>
      <c r="IA24" s="38">
        <v>11</v>
      </c>
      <c r="IB24" s="77" t="s">
        <v>199</v>
      </c>
      <c r="IC24" s="38" t="s">
        <v>57</v>
      </c>
      <c r="ID24" s="38">
        <v>38</v>
      </c>
      <c r="IE24" s="39" t="s">
        <v>68</v>
      </c>
      <c r="IF24" s="39" t="s">
        <v>35</v>
      </c>
      <c r="IG24" s="39" t="s">
        <v>47</v>
      </c>
      <c r="IH24" s="39">
        <v>10</v>
      </c>
      <c r="II24" s="39" t="s">
        <v>39</v>
      </c>
    </row>
    <row r="25" spans="1:243" s="38" customFormat="1" ht="63" customHeight="1">
      <c r="A25" s="22">
        <v>12</v>
      </c>
      <c r="B25" s="82" t="s">
        <v>133</v>
      </c>
      <c r="C25" s="24" t="s">
        <v>78</v>
      </c>
      <c r="D25" s="78">
        <v>174</v>
      </c>
      <c r="E25" s="81" t="s">
        <v>68</v>
      </c>
      <c r="F25" s="78">
        <v>1500.55</v>
      </c>
      <c r="G25" s="41"/>
      <c r="H25" s="41"/>
      <c r="I25" s="40" t="s">
        <v>40</v>
      </c>
      <c r="J25" s="43">
        <f aca="true" t="shared" si="4" ref="J25:J37">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7">total_amount_ba($B$2,$D$2,D25,F25,J25,K25,M25)</f>
        <v>261095.7</v>
      </c>
      <c r="BB25" s="48">
        <f aca="true" t="shared" si="6" ref="BB25:BB37">BA25+SUM(N25:AZ25)</f>
        <v>261095.7</v>
      </c>
      <c r="BC25" s="37" t="str">
        <f aca="true" t="shared" si="7" ref="BC25:BC37">SpellNumber(L25,BB25)</f>
        <v>INR  Two Lakh Sixty One Thousand  &amp;Ninety Five  and Paise Seventy Only</v>
      </c>
      <c r="IA25" s="38">
        <v>12</v>
      </c>
      <c r="IB25" s="77" t="s">
        <v>133</v>
      </c>
      <c r="IC25" s="38" t="s">
        <v>78</v>
      </c>
      <c r="ID25" s="38">
        <v>174</v>
      </c>
      <c r="IE25" s="39" t="s">
        <v>68</v>
      </c>
      <c r="IF25" s="39" t="s">
        <v>42</v>
      </c>
      <c r="IG25" s="39" t="s">
        <v>36</v>
      </c>
      <c r="IH25" s="39">
        <v>123.223</v>
      </c>
      <c r="II25" s="39" t="s">
        <v>39</v>
      </c>
    </row>
    <row r="26" spans="1:243" s="38" customFormat="1" ht="48" customHeight="1">
      <c r="A26" s="22">
        <v>13</v>
      </c>
      <c r="B26" s="82" t="s">
        <v>134</v>
      </c>
      <c r="C26" s="24" t="s">
        <v>58</v>
      </c>
      <c r="D26" s="78">
        <v>0.32</v>
      </c>
      <c r="E26" s="81" t="s">
        <v>177</v>
      </c>
      <c r="F26" s="78">
        <v>105327.2</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33704.7</v>
      </c>
      <c r="BB26" s="48">
        <f t="shared" si="6"/>
        <v>33704.7</v>
      </c>
      <c r="BC26" s="37" t="str">
        <f t="shared" si="7"/>
        <v>INR  Thirty Three Thousand Seven Hundred &amp; Four  and Paise Seventy Only</v>
      </c>
      <c r="IA26" s="38">
        <v>13</v>
      </c>
      <c r="IB26" s="77" t="s">
        <v>134</v>
      </c>
      <c r="IC26" s="38" t="s">
        <v>58</v>
      </c>
      <c r="ID26" s="38">
        <v>0.32</v>
      </c>
      <c r="IE26" s="39" t="s">
        <v>177</v>
      </c>
      <c r="IF26" s="39" t="s">
        <v>44</v>
      </c>
      <c r="IG26" s="39" t="s">
        <v>45</v>
      </c>
      <c r="IH26" s="39">
        <v>213</v>
      </c>
      <c r="II26" s="39" t="s">
        <v>39</v>
      </c>
    </row>
    <row r="27" spans="1:243" s="38" customFormat="1" ht="59.25" customHeight="1">
      <c r="A27" s="22">
        <v>14</v>
      </c>
      <c r="B27" s="82" t="s">
        <v>135</v>
      </c>
      <c r="C27" s="24" t="s">
        <v>59</v>
      </c>
      <c r="D27" s="78">
        <v>3</v>
      </c>
      <c r="E27" s="81" t="s">
        <v>68</v>
      </c>
      <c r="F27" s="78">
        <v>3023.95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9071.85</v>
      </c>
      <c r="BB27" s="48">
        <f t="shared" si="6"/>
        <v>9071.85</v>
      </c>
      <c r="BC27" s="37" t="str">
        <f t="shared" si="7"/>
        <v>INR  Nine Thousand  &amp;Seventy One  and Paise Eighty Five Only</v>
      </c>
      <c r="IA27" s="38">
        <v>14</v>
      </c>
      <c r="IB27" s="77" t="s">
        <v>200</v>
      </c>
      <c r="IC27" s="38" t="s">
        <v>59</v>
      </c>
      <c r="ID27" s="38">
        <v>3</v>
      </c>
      <c r="IE27" s="39" t="s">
        <v>68</v>
      </c>
      <c r="IF27" s="39" t="s">
        <v>35</v>
      </c>
      <c r="IG27" s="39" t="s">
        <v>47</v>
      </c>
      <c r="IH27" s="39">
        <v>10</v>
      </c>
      <c r="II27" s="39" t="s">
        <v>39</v>
      </c>
    </row>
    <row r="28" spans="1:243" s="38" customFormat="1" ht="57" customHeight="1">
      <c r="A28" s="22">
        <v>15</v>
      </c>
      <c r="B28" s="82" t="s">
        <v>136</v>
      </c>
      <c r="C28" s="24" t="s">
        <v>60</v>
      </c>
      <c r="D28" s="78">
        <v>8</v>
      </c>
      <c r="E28" s="81" t="s">
        <v>68</v>
      </c>
      <c r="F28" s="78">
        <v>3613.35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28906.8</v>
      </c>
      <c r="BB28" s="48">
        <f t="shared" si="6"/>
        <v>28906.8</v>
      </c>
      <c r="BC28" s="37" t="str">
        <f t="shared" si="7"/>
        <v>INR  Twenty Eight Thousand Nine Hundred &amp; Six  and Paise Eighty Only</v>
      </c>
      <c r="IA28" s="38">
        <v>15</v>
      </c>
      <c r="IB28" s="77" t="s">
        <v>136</v>
      </c>
      <c r="IC28" s="38" t="s">
        <v>60</v>
      </c>
      <c r="ID28" s="38">
        <v>8</v>
      </c>
      <c r="IE28" s="39" t="s">
        <v>68</v>
      </c>
      <c r="IF28" s="39" t="s">
        <v>49</v>
      </c>
      <c r="IG28" s="39" t="s">
        <v>50</v>
      </c>
      <c r="IH28" s="39">
        <v>10</v>
      </c>
      <c r="II28" s="39" t="s">
        <v>39</v>
      </c>
    </row>
    <row r="29" spans="1:243" s="38" customFormat="1" ht="61.5" customHeight="1">
      <c r="A29" s="22">
        <v>16</v>
      </c>
      <c r="B29" s="82" t="s">
        <v>137</v>
      </c>
      <c r="C29" s="24" t="s">
        <v>61</v>
      </c>
      <c r="D29" s="78">
        <v>5</v>
      </c>
      <c r="E29" s="81" t="s">
        <v>68</v>
      </c>
      <c r="F29" s="78">
        <v>2942.3</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14711.5</v>
      </c>
      <c r="BB29" s="48">
        <f t="shared" si="6"/>
        <v>14711.5</v>
      </c>
      <c r="BC29" s="37" t="str">
        <f t="shared" si="7"/>
        <v>INR  Fourteen Thousand Seven Hundred &amp; Eleven  and Paise Fifty Only</v>
      </c>
      <c r="IA29" s="38">
        <v>16</v>
      </c>
      <c r="IB29" s="77" t="s">
        <v>137</v>
      </c>
      <c r="IC29" s="38" t="s">
        <v>61</v>
      </c>
      <c r="ID29" s="38">
        <v>5</v>
      </c>
      <c r="IE29" s="39" t="s">
        <v>68</v>
      </c>
      <c r="IF29" s="39" t="s">
        <v>44</v>
      </c>
      <c r="IG29" s="39" t="s">
        <v>63</v>
      </c>
      <c r="IH29" s="39">
        <v>10</v>
      </c>
      <c r="II29" s="39" t="s">
        <v>39</v>
      </c>
    </row>
    <row r="30" spans="1:243" s="38" customFormat="1" ht="67.5" customHeight="1">
      <c r="A30" s="22">
        <v>17</v>
      </c>
      <c r="B30" s="82" t="s">
        <v>138</v>
      </c>
      <c r="C30" s="24" t="s">
        <v>62</v>
      </c>
      <c r="D30" s="78">
        <v>11</v>
      </c>
      <c r="E30" s="81" t="s">
        <v>180</v>
      </c>
      <c r="F30" s="78">
        <v>1353.6</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14889.6</v>
      </c>
      <c r="BB30" s="48">
        <f t="shared" si="6"/>
        <v>14889.6</v>
      </c>
      <c r="BC30" s="37" t="str">
        <f t="shared" si="7"/>
        <v>INR  Fourteen Thousand Eight Hundred &amp; Eighty Nine  and Paise Sixty Only</v>
      </c>
      <c r="IA30" s="38">
        <v>17</v>
      </c>
      <c r="IB30" s="77" t="s">
        <v>201</v>
      </c>
      <c r="IC30" s="38" t="s">
        <v>62</v>
      </c>
      <c r="ID30" s="38">
        <v>11</v>
      </c>
      <c r="IE30" s="39" t="s">
        <v>180</v>
      </c>
      <c r="IF30" s="39" t="s">
        <v>44</v>
      </c>
      <c r="IG30" s="39" t="s">
        <v>63</v>
      </c>
      <c r="IH30" s="39">
        <v>10</v>
      </c>
      <c r="II30" s="39" t="s">
        <v>39</v>
      </c>
    </row>
    <row r="31" spans="1:243" s="38" customFormat="1" ht="50.25" customHeight="1">
      <c r="A31" s="22">
        <v>18</v>
      </c>
      <c r="B31" s="79" t="s">
        <v>139</v>
      </c>
      <c r="C31" s="24" t="s">
        <v>70</v>
      </c>
      <c r="D31" s="78">
        <v>18</v>
      </c>
      <c r="E31" s="81" t="s">
        <v>181</v>
      </c>
      <c r="F31" s="78">
        <v>179.2</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3225.6</v>
      </c>
      <c r="BB31" s="48">
        <f t="shared" si="6"/>
        <v>3225.6</v>
      </c>
      <c r="BC31" s="37" t="str">
        <f t="shared" si="7"/>
        <v>INR  Three Thousand Two Hundred &amp; Twenty Five  and Paise Sixty Only</v>
      </c>
      <c r="IA31" s="38">
        <v>18</v>
      </c>
      <c r="IB31" s="77" t="s">
        <v>202</v>
      </c>
      <c r="IC31" s="38" t="s">
        <v>70</v>
      </c>
      <c r="ID31" s="38">
        <v>18</v>
      </c>
      <c r="IE31" s="39" t="s">
        <v>181</v>
      </c>
      <c r="IF31" s="39" t="s">
        <v>44</v>
      </c>
      <c r="IG31" s="39" t="s">
        <v>63</v>
      </c>
      <c r="IH31" s="39">
        <v>10</v>
      </c>
      <c r="II31" s="39" t="s">
        <v>39</v>
      </c>
    </row>
    <row r="32" spans="1:243" s="38" customFormat="1" ht="48" customHeight="1">
      <c r="A32" s="22">
        <v>19</v>
      </c>
      <c r="B32" s="82" t="s">
        <v>140</v>
      </c>
      <c r="C32" s="24" t="s">
        <v>71</v>
      </c>
      <c r="D32" s="78">
        <v>6</v>
      </c>
      <c r="E32" s="81" t="s">
        <v>181</v>
      </c>
      <c r="F32" s="78">
        <v>257.15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1542.9</v>
      </c>
      <c r="BB32" s="48">
        <f>BA32+SUM(N32:AZ32)</f>
        <v>1542.9</v>
      </c>
      <c r="BC32" s="37" t="str">
        <f>SpellNumber(L32,BB32)</f>
        <v>INR  One Thousand Five Hundred &amp; Forty Two  and Paise Ninety Only</v>
      </c>
      <c r="IA32" s="38">
        <v>19</v>
      </c>
      <c r="IB32" s="77" t="s">
        <v>140</v>
      </c>
      <c r="IC32" s="38" t="s">
        <v>71</v>
      </c>
      <c r="ID32" s="38">
        <v>6</v>
      </c>
      <c r="IE32" s="39" t="s">
        <v>181</v>
      </c>
      <c r="IF32" s="39" t="s">
        <v>44</v>
      </c>
      <c r="IG32" s="39" t="s">
        <v>63</v>
      </c>
      <c r="IH32" s="39">
        <v>10</v>
      </c>
      <c r="II32" s="39" t="s">
        <v>39</v>
      </c>
    </row>
    <row r="33" spans="1:243" s="38" customFormat="1" ht="45.75" customHeight="1">
      <c r="A33" s="22">
        <v>20.1</v>
      </c>
      <c r="B33" s="84" t="s">
        <v>226</v>
      </c>
      <c r="C33" s="24" t="s">
        <v>72</v>
      </c>
      <c r="D33" s="78">
        <v>10</v>
      </c>
      <c r="E33" s="81" t="s">
        <v>181</v>
      </c>
      <c r="F33" s="78">
        <v>103.55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1035.5</v>
      </c>
      <c r="BB33" s="48">
        <f t="shared" si="6"/>
        <v>1035.5</v>
      </c>
      <c r="BC33" s="37" t="str">
        <f t="shared" si="7"/>
        <v>INR  One Thousand  &amp;Thirty Five  and Paise Fifty Only</v>
      </c>
      <c r="IA33" s="38">
        <v>20.1</v>
      </c>
      <c r="IB33" s="77" t="s">
        <v>233</v>
      </c>
      <c r="IC33" s="38" t="s">
        <v>72</v>
      </c>
      <c r="ID33" s="38">
        <v>10</v>
      </c>
      <c r="IE33" s="39" t="s">
        <v>181</v>
      </c>
      <c r="IF33" s="39" t="s">
        <v>44</v>
      </c>
      <c r="IG33" s="39" t="s">
        <v>63</v>
      </c>
      <c r="IH33" s="39">
        <v>10</v>
      </c>
      <c r="II33" s="39" t="s">
        <v>39</v>
      </c>
    </row>
    <row r="34" spans="1:243" s="38" customFormat="1" ht="54" customHeight="1">
      <c r="A34" s="22">
        <v>20.2</v>
      </c>
      <c r="B34" s="85" t="s">
        <v>141</v>
      </c>
      <c r="C34" s="24" t="s">
        <v>73</v>
      </c>
      <c r="D34" s="78">
        <v>32</v>
      </c>
      <c r="E34" s="81" t="s">
        <v>181</v>
      </c>
      <c r="F34" s="78">
        <v>75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2400</v>
      </c>
      <c r="BB34" s="48">
        <f t="shared" si="6"/>
        <v>2400</v>
      </c>
      <c r="BC34" s="37" t="str">
        <f t="shared" si="7"/>
        <v>INR  Two Thousand Four Hundred    Only</v>
      </c>
      <c r="IA34" s="38">
        <v>20.2</v>
      </c>
      <c r="IB34" s="77" t="s">
        <v>203</v>
      </c>
      <c r="IC34" s="38" t="s">
        <v>73</v>
      </c>
      <c r="ID34" s="38">
        <v>32</v>
      </c>
      <c r="IE34" s="39" t="s">
        <v>181</v>
      </c>
      <c r="IF34" s="39" t="s">
        <v>44</v>
      </c>
      <c r="IG34" s="39" t="s">
        <v>63</v>
      </c>
      <c r="IH34" s="39">
        <v>10</v>
      </c>
      <c r="II34" s="39" t="s">
        <v>39</v>
      </c>
    </row>
    <row r="35" spans="1:243" s="38" customFormat="1" ht="38.25" customHeight="1">
      <c r="A35" s="22">
        <v>21.1</v>
      </c>
      <c r="B35" s="84" t="s">
        <v>227</v>
      </c>
      <c r="C35" s="24" t="s">
        <v>74</v>
      </c>
      <c r="D35" s="78">
        <v>20</v>
      </c>
      <c r="E35" s="81" t="s">
        <v>181</v>
      </c>
      <c r="F35" s="78">
        <v>59.65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1193</v>
      </c>
      <c r="BB35" s="48">
        <f t="shared" si="6"/>
        <v>1193</v>
      </c>
      <c r="BC35" s="37" t="str">
        <f t="shared" si="7"/>
        <v>INR  One Thousand One Hundred &amp; Ninety Three  Only</v>
      </c>
      <c r="IA35" s="38">
        <v>21.1</v>
      </c>
      <c r="IB35" s="77" t="s">
        <v>234</v>
      </c>
      <c r="IC35" s="38" t="s">
        <v>74</v>
      </c>
      <c r="ID35" s="38">
        <v>20</v>
      </c>
      <c r="IE35" s="39" t="s">
        <v>181</v>
      </c>
      <c r="IF35" s="39" t="s">
        <v>44</v>
      </c>
      <c r="IG35" s="39" t="s">
        <v>63</v>
      </c>
      <c r="IH35" s="39">
        <v>10</v>
      </c>
      <c r="II35" s="39" t="s">
        <v>39</v>
      </c>
    </row>
    <row r="36" spans="1:243" s="38" customFormat="1" ht="35.25" customHeight="1">
      <c r="A36" s="22">
        <v>21.2</v>
      </c>
      <c r="B36" s="85" t="s">
        <v>142</v>
      </c>
      <c r="C36" s="24" t="s">
        <v>75</v>
      </c>
      <c r="D36" s="78">
        <v>18</v>
      </c>
      <c r="E36" s="81" t="s">
        <v>181</v>
      </c>
      <c r="F36" s="78">
        <v>52.85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951.3</v>
      </c>
      <c r="BB36" s="48">
        <f t="shared" si="6"/>
        <v>951.3</v>
      </c>
      <c r="BC36" s="37" t="str">
        <f t="shared" si="7"/>
        <v>INR  Nine Hundred &amp; Fifty One  and Paise Thirty Only</v>
      </c>
      <c r="IA36" s="38">
        <v>21.2</v>
      </c>
      <c r="IB36" s="77" t="s">
        <v>204</v>
      </c>
      <c r="IC36" s="38" t="s">
        <v>75</v>
      </c>
      <c r="ID36" s="38">
        <v>18</v>
      </c>
      <c r="IE36" s="39" t="s">
        <v>181</v>
      </c>
      <c r="IF36" s="39" t="s">
        <v>44</v>
      </c>
      <c r="IG36" s="39" t="s">
        <v>63</v>
      </c>
      <c r="IH36" s="39">
        <v>10</v>
      </c>
      <c r="II36" s="39" t="s">
        <v>39</v>
      </c>
    </row>
    <row r="37" spans="1:243" s="38" customFormat="1" ht="57" customHeight="1">
      <c r="A37" s="22">
        <v>22</v>
      </c>
      <c r="B37" s="82" t="s">
        <v>143</v>
      </c>
      <c r="C37" s="24" t="s">
        <v>76</v>
      </c>
      <c r="D37" s="78">
        <v>10</v>
      </c>
      <c r="E37" s="81" t="s">
        <v>181</v>
      </c>
      <c r="F37" s="78">
        <v>62.05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620.5</v>
      </c>
      <c r="BB37" s="48">
        <f t="shared" si="6"/>
        <v>620.5</v>
      </c>
      <c r="BC37" s="37" t="str">
        <f t="shared" si="7"/>
        <v>INR  Six Hundred &amp; Twenty  and Paise Fifty Only</v>
      </c>
      <c r="IA37" s="38">
        <v>22</v>
      </c>
      <c r="IB37" s="77" t="s">
        <v>143</v>
      </c>
      <c r="IC37" s="38" t="s">
        <v>76</v>
      </c>
      <c r="ID37" s="38">
        <v>10</v>
      </c>
      <c r="IE37" s="39" t="s">
        <v>181</v>
      </c>
      <c r="IF37" s="39" t="s">
        <v>44</v>
      </c>
      <c r="IG37" s="39" t="s">
        <v>63</v>
      </c>
      <c r="IH37" s="39">
        <v>10</v>
      </c>
      <c r="II37" s="39" t="s">
        <v>39</v>
      </c>
    </row>
    <row r="38" spans="1:243" s="38" customFormat="1" ht="57" customHeight="1">
      <c r="A38" s="22">
        <v>23</v>
      </c>
      <c r="B38" s="82" t="s">
        <v>144</v>
      </c>
      <c r="C38" s="24" t="s">
        <v>83</v>
      </c>
      <c r="D38" s="78">
        <v>556</v>
      </c>
      <c r="E38" s="81" t="s">
        <v>182</v>
      </c>
      <c r="F38" s="78">
        <v>165.3</v>
      </c>
      <c r="G38" s="51"/>
      <c r="H38" s="52"/>
      <c r="I38" s="40" t="s">
        <v>40</v>
      </c>
      <c r="J38" s="43">
        <f aca="true" t="shared" si="8" ref="J38:J75">IF(I38="Less(-)",-1,1)</f>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aca="true" t="shared" si="9" ref="BA38:BA67">total_amount_ba($B$2,$D$2,D38,F38,J38,K38,M38)</f>
        <v>91906.8</v>
      </c>
      <c r="BB38" s="48">
        <f aca="true" t="shared" si="10" ref="BB38:BB67">BA38+SUM(N38:AZ38)</f>
        <v>91906.8</v>
      </c>
      <c r="BC38" s="37" t="str">
        <f aca="true" t="shared" si="11" ref="BC38:BC67">SpellNumber(L38,BB38)</f>
        <v>INR  Ninety One Thousand Nine Hundred &amp; Six  and Paise Eighty Only</v>
      </c>
      <c r="IA38" s="38">
        <v>23</v>
      </c>
      <c r="IB38" s="77" t="s">
        <v>144</v>
      </c>
      <c r="IC38" s="38" t="s">
        <v>83</v>
      </c>
      <c r="ID38" s="38">
        <v>556</v>
      </c>
      <c r="IE38" s="39" t="s">
        <v>182</v>
      </c>
      <c r="IF38" s="39" t="s">
        <v>44</v>
      </c>
      <c r="IG38" s="39" t="s">
        <v>63</v>
      </c>
      <c r="IH38" s="39">
        <v>10</v>
      </c>
      <c r="II38" s="39" t="s">
        <v>39</v>
      </c>
    </row>
    <row r="39" spans="1:243" s="38" customFormat="1" ht="180.75" customHeight="1">
      <c r="A39" s="22">
        <v>24</v>
      </c>
      <c r="B39" s="82" t="s">
        <v>145</v>
      </c>
      <c r="C39" s="24" t="s">
        <v>84</v>
      </c>
      <c r="D39" s="78">
        <v>11</v>
      </c>
      <c r="E39" s="81" t="s">
        <v>68</v>
      </c>
      <c r="F39" s="78">
        <v>6478.75</v>
      </c>
      <c r="G39" s="51"/>
      <c r="H39" s="52"/>
      <c r="I39" s="40" t="s">
        <v>40</v>
      </c>
      <c r="J39" s="43">
        <f t="shared" si="8"/>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9"/>
        <v>71266.25</v>
      </c>
      <c r="BB39" s="48">
        <f t="shared" si="10"/>
        <v>71266.25</v>
      </c>
      <c r="BC39" s="37" t="str">
        <f t="shared" si="11"/>
        <v>INR  Seventy One Thousand Two Hundred &amp; Sixty Six  and Paise Twenty Five Only</v>
      </c>
      <c r="IA39" s="38">
        <v>24</v>
      </c>
      <c r="IB39" s="77" t="s">
        <v>205</v>
      </c>
      <c r="IC39" s="38" t="s">
        <v>84</v>
      </c>
      <c r="ID39" s="38">
        <v>11</v>
      </c>
      <c r="IE39" s="39" t="s">
        <v>68</v>
      </c>
      <c r="IF39" s="39" t="s">
        <v>44</v>
      </c>
      <c r="IG39" s="39" t="s">
        <v>63</v>
      </c>
      <c r="IH39" s="39">
        <v>10</v>
      </c>
      <c r="II39" s="39" t="s">
        <v>39</v>
      </c>
    </row>
    <row r="40" spans="1:243" s="38" customFormat="1" ht="219.75" customHeight="1">
      <c r="A40" s="22">
        <v>25</v>
      </c>
      <c r="B40" s="82" t="s">
        <v>146</v>
      </c>
      <c r="C40" s="24" t="s">
        <v>85</v>
      </c>
      <c r="D40" s="78">
        <v>12</v>
      </c>
      <c r="E40" s="81" t="s">
        <v>68</v>
      </c>
      <c r="F40" s="78">
        <v>8954.2</v>
      </c>
      <c r="G40" s="51"/>
      <c r="H40" s="52"/>
      <c r="I40" s="40" t="s">
        <v>40</v>
      </c>
      <c r="J40" s="43">
        <f t="shared" si="8"/>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9"/>
        <v>107450.4</v>
      </c>
      <c r="BB40" s="48">
        <f t="shared" si="10"/>
        <v>107450.4</v>
      </c>
      <c r="BC40" s="37" t="str">
        <f t="shared" si="11"/>
        <v>INR  One Lakh Seven Thousand Four Hundred &amp; Fifty  and Paise Forty Only</v>
      </c>
      <c r="IA40" s="38">
        <v>25</v>
      </c>
      <c r="IB40" s="77" t="s">
        <v>206</v>
      </c>
      <c r="IC40" s="38" t="s">
        <v>85</v>
      </c>
      <c r="ID40" s="38">
        <v>12</v>
      </c>
      <c r="IE40" s="39" t="s">
        <v>68</v>
      </c>
      <c r="IF40" s="39" t="s">
        <v>44</v>
      </c>
      <c r="IG40" s="39" t="s">
        <v>63</v>
      </c>
      <c r="IH40" s="39">
        <v>10</v>
      </c>
      <c r="II40" s="39" t="s">
        <v>39</v>
      </c>
    </row>
    <row r="41" spans="1:243" s="38" customFormat="1" ht="57" customHeight="1">
      <c r="A41" s="22">
        <v>26</v>
      </c>
      <c r="B41" s="82" t="s">
        <v>147</v>
      </c>
      <c r="C41" s="24" t="s">
        <v>86</v>
      </c>
      <c r="D41" s="78">
        <v>2</v>
      </c>
      <c r="E41" s="81" t="s">
        <v>183</v>
      </c>
      <c r="F41" s="78">
        <v>5460.45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10920.9</v>
      </c>
      <c r="BB41" s="48">
        <f t="shared" si="10"/>
        <v>10920.9</v>
      </c>
      <c r="BC41" s="37" t="str">
        <f t="shared" si="11"/>
        <v>INR  Ten Thousand Nine Hundred &amp; Twenty  and Paise Ninety Only</v>
      </c>
      <c r="IA41" s="38">
        <v>26</v>
      </c>
      <c r="IB41" s="77" t="s">
        <v>147</v>
      </c>
      <c r="IC41" s="38" t="s">
        <v>86</v>
      </c>
      <c r="ID41" s="38">
        <v>2</v>
      </c>
      <c r="IE41" s="39" t="s">
        <v>183</v>
      </c>
      <c r="IF41" s="39" t="s">
        <v>44</v>
      </c>
      <c r="IG41" s="39" t="s">
        <v>63</v>
      </c>
      <c r="IH41" s="39">
        <v>10</v>
      </c>
      <c r="II41" s="39" t="s">
        <v>39</v>
      </c>
    </row>
    <row r="42" spans="1:243" s="38" customFormat="1" ht="57" customHeight="1">
      <c r="A42" s="22">
        <v>27</v>
      </c>
      <c r="B42" s="82" t="s">
        <v>148</v>
      </c>
      <c r="C42" s="24" t="s">
        <v>87</v>
      </c>
      <c r="D42" s="78">
        <v>33</v>
      </c>
      <c r="E42" s="81" t="s">
        <v>184</v>
      </c>
      <c r="F42" s="78">
        <v>201.1</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6636.3</v>
      </c>
      <c r="BB42" s="48">
        <f t="shared" si="10"/>
        <v>6636.3</v>
      </c>
      <c r="BC42" s="37" t="str">
        <f t="shared" si="11"/>
        <v>INR  Six Thousand Six Hundred &amp; Thirty Six  and Paise Thirty Only</v>
      </c>
      <c r="IA42" s="38">
        <v>27</v>
      </c>
      <c r="IB42" s="77" t="s">
        <v>148</v>
      </c>
      <c r="IC42" s="38" t="s">
        <v>87</v>
      </c>
      <c r="ID42" s="38">
        <v>33</v>
      </c>
      <c r="IE42" s="39" t="s">
        <v>184</v>
      </c>
      <c r="IF42" s="39" t="s">
        <v>44</v>
      </c>
      <c r="IG42" s="39" t="s">
        <v>63</v>
      </c>
      <c r="IH42" s="39">
        <v>10</v>
      </c>
      <c r="II42" s="39" t="s">
        <v>39</v>
      </c>
    </row>
    <row r="43" spans="1:243" s="38" customFormat="1" ht="57.75" customHeight="1">
      <c r="A43" s="22">
        <v>28.1</v>
      </c>
      <c r="B43" s="84" t="s">
        <v>228</v>
      </c>
      <c r="C43" s="24" t="s">
        <v>88</v>
      </c>
      <c r="D43" s="78">
        <v>4</v>
      </c>
      <c r="E43" s="81" t="s">
        <v>181</v>
      </c>
      <c r="F43" s="78">
        <v>89.9</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359.6</v>
      </c>
      <c r="BB43" s="48">
        <f t="shared" si="10"/>
        <v>359.6</v>
      </c>
      <c r="BC43" s="37" t="str">
        <f t="shared" si="11"/>
        <v>INR  Three Hundred &amp; Fifty Nine  and Paise Sixty Only</v>
      </c>
      <c r="IA43" s="38">
        <v>28.1</v>
      </c>
      <c r="IB43" s="77" t="s">
        <v>235</v>
      </c>
      <c r="IC43" s="38" t="s">
        <v>88</v>
      </c>
      <c r="ID43" s="38">
        <v>4</v>
      </c>
      <c r="IE43" s="39" t="s">
        <v>181</v>
      </c>
      <c r="IF43" s="39" t="s">
        <v>44</v>
      </c>
      <c r="IG43" s="39" t="s">
        <v>63</v>
      </c>
      <c r="IH43" s="39">
        <v>10</v>
      </c>
      <c r="II43" s="39" t="s">
        <v>39</v>
      </c>
    </row>
    <row r="44" spans="1:243" s="38" customFormat="1" ht="33" customHeight="1">
      <c r="A44" s="22">
        <v>28.2</v>
      </c>
      <c r="B44" s="84" t="s">
        <v>149</v>
      </c>
      <c r="C44" s="24" t="s">
        <v>89</v>
      </c>
      <c r="D44" s="78">
        <v>4</v>
      </c>
      <c r="E44" s="81" t="s">
        <v>181</v>
      </c>
      <c r="F44" s="78">
        <v>79.2</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316.8</v>
      </c>
      <c r="BB44" s="48">
        <f t="shared" si="10"/>
        <v>316.8</v>
      </c>
      <c r="BC44" s="37" t="str">
        <f t="shared" si="11"/>
        <v>INR  Three Hundred &amp; Sixteen  and Paise Eighty Only</v>
      </c>
      <c r="IA44" s="38">
        <v>28.2</v>
      </c>
      <c r="IB44" s="77" t="s">
        <v>207</v>
      </c>
      <c r="IC44" s="38" t="s">
        <v>89</v>
      </c>
      <c r="ID44" s="38">
        <v>4</v>
      </c>
      <c r="IE44" s="39" t="s">
        <v>181</v>
      </c>
      <c r="IF44" s="39" t="s">
        <v>44</v>
      </c>
      <c r="IG44" s="39" t="s">
        <v>63</v>
      </c>
      <c r="IH44" s="39">
        <v>10</v>
      </c>
      <c r="II44" s="39" t="s">
        <v>39</v>
      </c>
    </row>
    <row r="45" spans="1:243" s="38" customFormat="1" ht="33" customHeight="1">
      <c r="A45" s="22">
        <v>28.3</v>
      </c>
      <c r="B45" s="85" t="s">
        <v>150</v>
      </c>
      <c r="C45" s="24" t="s">
        <v>90</v>
      </c>
      <c r="D45" s="78">
        <v>5</v>
      </c>
      <c r="E45" s="81" t="s">
        <v>181</v>
      </c>
      <c r="F45" s="78">
        <v>77.85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389.25</v>
      </c>
      <c r="BB45" s="48">
        <f t="shared" si="10"/>
        <v>389.25</v>
      </c>
      <c r="BC45" s="37" t="str">
        <f t="shared" si="11"/>
        <v>INR  Three Hundred &amp; Eighty Nine  and Paise Twenty Five Only</v>
      </c>
      <c r="IA45" s="38">
        <v>28.3</v>
      </c>
      <c r="IB45" s="77" t="s">
        <v>208</v>
      </c>
      <c r="IC45" s="38" t="s">
        <v>90</v>
      </c>
      <c r="ID45" s="38">
        <v>5</v>
      </c>
      <c r="IE45" s="39" t="s">
        <v>181</v>
      </c>
      <c r="IF45" s="39" t="s">
        <v>44</v>
      </c>
      <c r="IG45" s="39" t="s">
        <v>63</v>
      </c>
      <c r="IH45" s="39">
        <v>10</v>
      </c>
      <c r="II45" s="39" t="s">
        <v>39</v>
      </c>
    </row>
    <row r="46" spans="1:243" s="38" customFormat="1" ht="33" customHeight="1">
      <c r="A46" s="22">
        <v>29</v>
      </c>
      <c r="B46" s="82" t="s">
        <v>151</v>
      </c>
      <c r="C46" s="24" t="s">
        <v>91</v>
      </c>
      <c r="D46" s="78">
        <v>8</v>
      </c>
      <c r="E46" s="81" t="s">
        <v>185</v>
      </c>
      <c r="F46" s="78">
        <v>78.4</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627.2</v>
      </c>
      <c r="BB46" s="48">
        <f t="shared" si="10"/>
        <v>627.2</v>
      </c>
      <c r="BC46" s="37" t="str">
        <f t="shared" si="11"/>
        <v>INR  Six Hundred &amp; Twenty Seven  and Paise Twenty Only</v>
      </c>
      <c r="IA46" s="38">
        <v>29</v>
      </c>
      <c r="IB46" s="77" t="s">
        <v>151</v>
      </c>
      <c r="IC46" s="38" t="s">
        <v>91</v>
      </c>
      <c r="ID46" s="38">
        <v>8</v>
      </c>
      <c r="IE46" s="39" t="s">
        <v>185</v>
      </c>
      <c r="IF46" s="39" t="s">
        <v>44</v>
      </c>
      <c r="IG46" s="39" t="s">
        <v>63</v>
      </c>
      <c r="IH46" s="39">
        <v>10</v>
      </c>
      <c r="II46" s="39" t="s">
        <v>39</v>
      </c>
    </row>
    <row r="47" spans="1:243" s="38" customFormat="1" ht="44.25" customHeight="1">
      <c r="A47" s="22">
        <v>30.1</v>
      </c>
      <c r="B47" s="84" t="s">
        <v>229</v>
      </c>
      <c r="C47" s="24" t="s">
        <v>92</v>
      </c>
      <c r="D47" s="78">
        <v>34.8</v>
      </c>
      <c r="E47" s="81" t="s">
        <v>184</v>
      </c>
      <c r="F47" s="78">
        <v>284.9</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9914.52</v>
      </c>
      <c r="BB47" s="48">
        <f t="shared" si="10"/>
        <v>9914.52</v>
      </c>
      <c r="BC47" s="37" t="str">
        <f t="shared" si="11"/>
        <v>INR  Nine Thousand Nine Hundred &amp; Fourteen  and Paise Fifty Two Only</v>
      </c>
      <c r="IA47" s="38">
        <v>30.1</v>
      </c>
      <c r="IB47" s="77" t="s">
        <v>236</v>
      </c>
      <c r="IC47" s="38" t="s">
        <v>92</v>
      </c>
      <c r="ID47" s="38">
        <v>34.8</v>
      </c>
      <c r="IE47" s="39" t="s">
        <v>184</v>
      </c>
      <c r="IF47" s="39" t="s">
        <v>44</v>
      </c>
      <c r="IG47" s="39" t="s">
        <v>63</v>
      </c>
      <c r="IH47" s="39">
        <v>10</v>
      </c>
      <c r="II47" s="39" t="s">
        <v>39</v>
      </c>
    </row>
    <row r="48" spans="1:243" s="38" customFormat="1" ht="29.25" customHeight="1">
      <c r="A48" s="22">
        <v>30.2</v>
      </c>
      <c r="B48" s="85" t="s">
        <v>152</v>
      </c>
      <c r="C48" s="24" t="s">
        <v>93</v>
      </c>
      <c r="D48" s="78">
        <v>5</v>
      </c>
      <c r="E48" s="81" t="s">
        <v>184</v>
      </c>
      <c r="F48" s="78">
        <v>438</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2190</v>
      </c>
      <c r="BB48" s="48">
        <f t="shared" si="10"/>
        <v>2190</v>
      </c>
      <c r="BC48" s="37" t="str">
        <f t="shared" si="11"/>
        <v>INR  Two Thousand One Hundred &amp; Ninety  Only</v>
      </c>
      <c r="IA48" s="38">
        <v>30.2</v>
      </c>
      <c r="IB48" s="77" t="s">
        <v>209</v>
      </c>
      <c r="IC48" s="38" t="s">
        <v>93</v>
      </c>
      <c r="ID48" s="38">
        <v>5</v>
      </c>
      <c r="IE48" s="39" t="s">
        <v>184</v>
      </c>
      <c r="IF48" s="39" t="s">
        <v>44</v>
      </c>
      <c r="IG48" s="39" t="s">
        <v>63</v>
      </c>
      <c r="IH48" s="39">
        <v>10</v>
      </c>
      <c r="II48" s="39" t="s">
        <v>39</v>
      </c>
    </row>
    <row r="49" spans="1:243" s="38" customFormat="1" ht="27" customHeight="1">
      <c r="A49" s="22">
        <v>31</v>
      </c>
      <c r="B49" s="82" t="s">
        <v>153</v>
      </c>
      <c r="C49" s="24" t="s">
        <v>94</v>
      </c>
      <c r="D49" s="78">
        <v>2</v>
      </c>
      <c r="E49" s="81" t="s">
        <v>181</v>
      </c>
      <c r="F49" s="78">
        <v>418.95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837.9</v>
      </c>
      <c r="BB49" s="48">
        <f t="shared" si="10"/>
        <v>837.9</v>
      </c>
      <c r="BC49" s="37" t="str">
        <f t="shared" si="11"/>
        <v>INR  Eight Hundred &amp; Thirty Seven  and Paise Ninety Only</v>
      </c>
      <c r="IA49" s="38">
        <v>31</v>
      </c>
      <c r="IB49" s="77" t="s">
        <v>153</v>
      </c>
      <c r="IC49" s="38" t="s">
        <v>94</v>
      </c>
      <c r="ID49" s="38">
        <v>2</v>
      </c>
      <c r="IE49" s="39" t="s">
        <v>181</v>
      </c>
      <c r="IF49" s="39" t="s">
        <v>44</v>
      </c>
      <c r="IG49" s="39" t="s">
        <v>63</v>
      </c>
      <c r="IH49" s="39">
        <v>10</v>
      </c>
      <c r="II49" s="39" t="s">
        <v>39</v>
      </c>
    </row>
    <row r="50" spans="1:243" s="38" customFormat="1" ht="38.25" customHeight="1">
      <c r="A50" s="22">
        <v>32</v>
      </c>
      <c r="B50" s="82" t="s">
        <v>154</v>
      </c>
      <c r="C50" s="24" t="s">
        <v>95</v>
      </c>
      <c r="D50" s="78">
        <v>4</v>
      </c>
      <c r="E50" s="81" t="s">
        <v>181</v>
      </c>
      <c r="F50" s="78">
        <v>606.25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2425</v>
      </c>
      <c r="BB50" s="48">
        <f t="shared" si="10"/>
        <v>2425</v>
      </c>
      <c r="BC50" s="37" t="str">
        <f t="shared" si="11"/>
        <v>INR  Two Thousand Four Hundred &amp; Twenty Five  Only</v>
      </c>
      <c r="IA50" s="38">
        <v>32</v>
      </c>
      <c r="IB50" s="77" t="s">
        <v>154</v>
      </c>
      <c r="IC50" s="38" t="s">
        <v>95</v>
      </c>
      <c r="ID50" s="38">
        <v>4</v>
      </c>
      <c r="IE50" s="39" t="s">
        <v>181</v>
      </c>
      <c r="IF50" s="39" t="s">
        <v>44</v>
      </c>
      <c r="IG50" s="39" t="s">
        <v>63</v>
      </c>
      <c r="IH50" s="39">
        <v>10</v>
      </c>
      <c r="II50" s="39" t="s">
        <v>39</v>
      </c>
    </row>
    <row r="51" spans="1:243" s="38" customFormat="1" ht="45" customHeight="1">
      <c r="A51" s="22">
        <v>33</v>
      </c>
      <c r="B51" s="82" t="s">
        <v>155</v>
      </c>
      <c r="C51" s="24" t="s">
        <v>96</v>
      </c>
      <c r="D51" s="78">
        <v>1</v>
      </c>
      <c r="E51" s="81" t="s">
        <v>181</v>
      </c>
      <c r="F51" s="78">
        <v>673.45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673.45</v>
      </c>
      <c r="BB51" s="48">
        <f t="shared" si="10"/>
        <v>673.45</v>
      </c>
      <c r="BC51" s="37" t="str">
        <f t="shared" si="11"/>
        <v>INR  Six Hundred &amp; Seventy Three  and Paise Forty Five Only</v>
      </c>
      <c r="IA51" s="38">
        <v>33</v>
      </c>
      <c r="IB51" s="77" t="s">
        <v>155</v>
      </c>
      <c r="IC51" s="38" t="s">
        <v>96</v>
      </c>
      <c r="ID51" s="38">
        <v>1</v>
      </c>
      <c r="IE51" s="39" t="s">
        <v>181</v>
      </c>
      <c r="IF51" s="39" t="s">
        <v>44</v>
      </c>
      <c r="IG51" s="39" t="s">
        <v>63</v>
      </c>
      <c r="IH51" s="39">
        <v>10</v>
      </c>
      <c r="II51" s="39" t="s">
        <v>39</v>
      </c>
    </row>
    <row r="52" spans="1:243" s="38" customFormat="1" ht="57" customHeight="1">
      <c r="A52" s="22">
        <v>34</v>
      </c>
      <c r="B52" s="79" t="s">
        <v>156</v>
      </c>
      <c r="C52" s="24" t="s">
        <v>97</v>
      </c>
      <c r="D52" s="78">
        <v>16</v>
      </c>
      <c r="E52" s="81" t="s">
        <v>68</v>
      </c>
      <c r="F52" s="78">
        <v>1030.3</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16484.8</v>
      </c>
      <c r="BB52" s="48">
        <f t="shared" si="10"/>
        <v>16484.8</v>
      </c>
      <c r="BC52" s="37" t="str">
        <f t="shared" si="11"/>
        <v>INR  Sixteen Thousand Four Hundred &amp; Eighty Four  and Paise Eighty Only</v>
      </c>
      <c r="IA52" s="38">
        <v>34</v>
      </c>
      <c r="IB52" s="77" t="s">
        <v>210</v>
      </c>
      <c r="IC52" s="38" t="s">
        <v>97</v>
      </c>
      <c r="ID52" s="38">
        <v>16</v>
      </c>
      <c r="IE52" s="39" t="s">
        <v>68</v>
      </c>
      <c r="IF52" s="39" t="s">
        <v>44</v>
      </c>
      <c r="IG52" s="39" t="s">
        <v>63</v>
      </c>
      <c r="IH52" s="39">
        <v>10</v>
      </c>
      <c r="II52" s="39" t="s">
        <v>39</v>
      </c>
    </row>
    <row r="53" spans="1:243" s="38" customFormat="1" ht="26.25" customHeight="1">
      <c r="A53" s="22">
        <v>35.1</v>
      </c>
      <c r="B53" s="84" t="s">
        <v>230</v>
      </c>
      <c r="C53" s="24" t="s">
        <v>98</v>
      </c>
      <c r="D53" s="78">
        <v>200</v>
      </c>
      <c r="E53" s="81" t="s">
        <v>68</v>
      </c>
      <c r="F53" s="78">
        <v>99.9</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19980</v>
      </c>
      <c r="BB53" s="48">
        <f t="shared" si="10"/>
        <v>19980</v>
      </c>
      <c r="BC53" s="37" t="str">
        <f t="shared" si="11"/>
        <v>INR  Nineteen Thousand Nine Hundred &amp; Eighty  Only</v>
      </c>
      <c r="IA53" s="38">
        <v>35.1</v>
      </c>
      <c r="IB53" s="77" t="s">
        <v>237</v>
      </c>
      <c r="IC53" s="38" t="s">
        <v>98</v>
      </c>
      <c r="ID53" s="38">
        <v>200</v>
      </c>
      <c r="IE53" s="39" t="s">
        <v>68</v>
      </c>
      <c r="IF53" s="39" t="s">
        <v>44</v>
      </c>
      <c r="IG53" s="39" t="s">
        <v>63</v>
      </c>
      <c r="IH53" s="39">
        <v>10</v>
      </c>
      <c r="II53" s="39" t="s">
        <v>39</v>
      </c>
    </row>
    <row r="54" spans="1:243" s="38" customFormat="1" ht="32.25" customHeight="1">
      <c r="A54" s="22">
        <v>35.2</v>
      </c>
      <c r="B54" s="85" t="s">
        <v>157</v>
      </c>
      <c r="C54" s="24" t="s">
        <v>99</v>
      </c>
      <c r="D54" s="78">
        <v>100</v>
      </c>
      <c r="E54" s="81" t="s">
        <v>68</v>
      </c>
      <c r="F54" s="78">
        <v>67.35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6735</v>
      </c>
      <c r="BB54" s="48">
        <f t="shared" si="10"/>
        <v>6735</v>
      </c>
      <c r="BC54" s="37" t="str">
        <f t="shared" si="11"/>
        <v>INR  Six Thousand Seven Hundred &amp; Thirty Five  Only</v>
      </c>
      <c r="IA54" s="38">
        <v>35.2</v>
      </c>
      <c r="IB54" s="77" t="s">
        <v>211</v>
      </c>
      <c r="IC54" s="38" t="s">
        <v>99</v>
      </c>
      <c r="ID54" s="38">
        <v>100</v>
      </c>
      <c r="IE54" s="39" t="s">
        <v>68</v>
      </c>
      <c r="IF54" s="39" t="s">
        <v>44</v>
      </c>
      <c r="IG54" s="39" t="s">
        <v>63</v>
      </c>
      <c r="IH54" s="39">
        <v>10</v>
      </c>
      <c r="II54" s="39" t="s">
        <v>39</v>
      </c>
    </row>
    <row r="55" spans="1:243" s="38" customFormat="1" ht="30" customHeight="1">
      <c r="A55" s="22">
        <v>36</v>
      </c>
      <c r="B55" s="79" t="s">
        <v>158</v>
      </c>
      <c r="C55" s="24" t="s">
        <v>100</v>
      </c>
      <c r="D55" s="78">
        <v>814</v>
      </c>
      <c r="E55" s="81" t="s">
        <v>180</v>
      </c>
      <c r="F55" s="78">
        <v>115.15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93732.1</v>
      </c>
      <c r="BB55" s="48">
        <f t="shared" si="10"/>
        <v>93732.1</v>
      </c>
      <c r="BC55" s="37" t="str">
        <f t="shared" si="11"/>
        <v>INR  Ninety Three Thousand Seven Hundred &amp; Thirty Two  and Paise Ten Only</v>
      </c>
      <c r="IA55" s="38">
        <v>36</v>
      </c>
      <c r="IB55" s="77" t="s">
        <v>212</v>
      </c>
      <c r="IC55" s="38" t="s">
        <v>100</v>
      </c>
      <c r="ID55" s="38">
        <v>814</v>
      </c>
      <c r="IE55" s="39" t="s">
        <v>180</v>
      </c>
      <c r="IF55" s="39" t="s">
        <v>44</v>
      </c>
      <c r="IG55" s="39" t="s">
        <v>63</v>
      </c>
      <c r="IH55" s="39">
        <v>10</v>
      </c>
      <c r="II55" s="39" t="s">
        <v>39</v>
      </c>
    </row>
    <row r="56" spans="1:243" s="38" customFormat="1" ht="34.5" customHeight="1">
      <c r="A56" s="22">
        <v>37</v>
      </c>
      <c r="B56" s="82" t="s">
        <v>159</v>
      </c>
      <c r="C56" s="24" t="s">
        <v>101</v>
      </c>
      <c r="D56" s="78">
        <v>814</v>
      </c>
      <c r="E56" s="81" t="s">
        <v>68</v>
      </c>
      <c r="F56" s="78">
        <v>153.45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124908.3</v>
      </c>
      <c r="BB56" s="48">
        <f t="shared" si="10"/>
        <v>124908.3</v>
      </c>
      <c r="BC56" s="37" t="str">
        <f t="shared" si="11"/>
        <v>INR  One Lakh Twenty Four Thousand Nine Hundred &amp; Eight  and Paise Thirty Only</v>
      </c>
      <c r="IA56" s="38">
        <v>37</v>
      </c>
      <c r="IB56" s="77" t="s">
        <v>159</v>
      </c>
      <c r="IC56" s="38" t="s">
        <v>101</v>
      </c>
      <c r="ID56" s="38">
        <v>814</v>
      </c>
      <c r="IE56" s="39" t="s">
        <v>68</v>
      </c>
      <c r="IF56" s="39" t="s">
        <v>44</v>
      </c>
      <c r="IG56" s="39" t="s">
        <v>63</v>
      </c>
      <c r="IH56" s="39">
        <v>10</v>
      </c>
      <c r="II56" s="39" t="s">
        <v>39</v>
      </c>
    </row>
    <row r="57" spans="1:243" s="38" customFormat="1" ht="36" customHeight="1">
      <c r="A57" s="22">
        <v>38</v>
      </c>
      <c r="B57" s="82" t="s">
        <v>160</v>
      </c>
      <c r="C57" s="24" t="s">
        <v>102</v>
      </c>
      <c r="D57" s="78">
        <v>65</v>
      </c>
      <c r="E57" s="81" t="s">
        <v>68</v>
      </c>
      <c r="F57" s="78">
        <v>121.55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7900.75</v>
      </c>
      <c r="BB57" s="48">
        <f t="shared" si="10"/>
        <v>7900.75</v>
      </c>
      <c r="BC57" s="37" t="str">
        <f t="shared" si="11"/>
        <v>INR  Seven Thousand Nine Hundred    and Paise Seventy Five Only</v>
      </c>
      <c r="IA57" s="38">
        <v>38</v>
      </c>
      <c r="IB57" s="77" t="s">
        <v>160</v>
      </c>
      <c r="IC57" s="38" t="s">
        <v>102</v>
      </c>
      <c r="ID57" s="38">
        <v>65</v>
      </c>
      <c r="IE57" s="39" t="s">
        <v>68</v>
      </c>
      <c r="IF57" s="39" t="s">
        <v>44</v>
      </c>
      <c r="IG57" s="39" t="s">
        <v>63</v>
      </c>
      <c r="IH57" s="39">
        <v>10</v>
      </c>
      <c r="II57" s="39" t="s">
        <v>39</v>
      </c>
    </row>
    <row r="58" spans="1:243" s="38" customFormat="1" ht="47.25" customHeight="1">
      <c r="A58" s="22">
        <v>39</v>
      </c>
      <c r="B58" s="82" t="s">
        <v>161</v>
      </c>
      <c r="C58" s="24" t="s">
        <v>103</v>
      </c>
      <c r="D58" s="78">
        <v>2</v>
      </c>
      <c r="E58" s="81" t="s">
        <v>181</v>
      </c>
      <c r="F58" s="78">
        <v>101.1</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202.2</v>
      </c>
      <c r="BB58" s="48">
        <f t="shared" si="10"/>
        <v>202.2</v>
      </c>
      <c r="BC58" s="37" t="str">
        <f t="shared" si="11"/>
        <v>INR  Two Hundred &amp; Two  and Paise Twenty Only</v>
      </c>
      <c r="IA58" s="38">
        <v>39</v>
      </c>
      <c r="IB58" s="77" t="s">
        <v>161</v>
      </c>
      <c r="IC58" s="38" t="s">
        <v>103</v>
      </c>
      <c r="ID58" s="38">
        <v>2</v>
      </c>
      <c r="IE58" s="39" t="s">
        <v>181</v>
      </c>
      <c r="IF58" s="39" t="s">
        <v>44</v>
      </c>
      <c r="IG58" s="39" t="s">
        <v>63</v>
      </c>
      <c r="IH58" s="39">
        <v>10</v>
      </c>
      <c r="II58" s="39" t="s">
        <v>39</v>
      </c>
    </row>
    <row r="59" spans="1:243" s="38" customFormat="1" ht="122.25" customHeight="1">
      <c r="A59" s="22">
        <v>40</v>
      </c>
      <c r="B59" s="82" t="s">
        <v>162</v>
      </c>
      <c r="C59" s="24" t="s">
        <v>104</v>
      </c>
      <c r="D59" s="78">
        <v>275</v>
      </c>
      <c r="E59" s="81" t="s">
        <v>179</v>
      </c>
      <c r="F59" s="78">
        <v>423.95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116586.25</v>
      </c>
      <c r="BB59" s="48">
        <f t="shared" si="10"/>
        <v>116586.25</v>
      </c>
      <c r="BC59" s="37" t="str">
        <f t="shared" si="11"/>
        <v>INR  One Lakh Sixteen Thousand Five Hundred &amp; Eighty Six  and Paise Twenty Five Only</v>
      </c>
      <c r="IA59" s="38">
        <v>40</v>
      </c>
      <c r="IB59" s="77" t="s">
        <v>162</v>
      </c>
      <c r="IC59" s="38" t="s">
        <v>104</v>
      </c>
      <c r="ID59" s="38">
        <v>275</v>
      </c>
      <c r="IE59" s="39" t="s">
        <v>179</v>
      </c>
      <c r="IF59" s="39" t="s">
        <v>44</v>
      </c>
      <c r="IG59" s="39" t="s">
        <v>63</v>
      </c>
      <c r="IH59" s="39">
        <v>10</v>
      </c>
      <c r="II59" s="39" t="s">
        <v>39</v>
      </c>
    </row>
    <row r="60" spans="1:243" s="38" customFormat="1" ht="57" customHeight="1">
      <c r="A60" s="22">
        <v>41</v>
      </c>
      <c r="B60" s="82" t="s">
        <v>163</v>
      </c>
      <c r="C60" s="24" t="s">
        <v>105</v>
      </c>
      <c r="D60" s="78">
        <v>14</v>
      </c>
      <c r="E60" s="81" t="s">
        <v>68</v>
      </c>
      <c r="F60" s="78">
        <v>997.7</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13967.8</v>
      </c>
      <c r="BB60" s="48">
        <f t="shared" si="10"/>
        <v>13967.8</v>
      </c>
      <c r="BC60" s="37" t="str">
        <f t="shared" si="11"/>
        <v>INR  Thirteen Thousand Nine Hundred &amp; Sixty Seven  and Paise Eighty Only</v>
      </c>
      <c r="IA60" s="38">
        <v>41</v>
      </c>
      <c r="IB60" s="77" t="s">
        <v>213</v>
      </c>
      <c r="IC60" s="38" t="s">
        <v>105</v>
      </c>
      <c r="ID60" s="38">
        <v>14</v>
      </c>
      <c r="IE60" s="39" t="s">
        <v>68</v>
      </c>
      <c r="IF60" s="39" t="s">
        <v>44</v>
      </c>
      <c r="IG60" s="39" t="s">
        <v>63</v>
      </c>
      <c r="IH60" s="39">
        <v>10</v>
      </c>
      <c r="II60" s="39" t="s">
        <v>39</v>
      </c>
    </row>
    <row r="61" spans="1:243" s="38" customFormat="1" ht="57" customHeight="1">
      <c r="A61" s="22">
        <v>42</v>
      </c>
      <c r="B61" s="82" t="s">
        <v>164</v>
      </c>
      <c r="C61" s="24" t="s">
        <v>106</v>
      </c>
      <c r="D61" s="78">
        <v>28</v>
      </c>
      <c r="E61" s="81" t="s">
        <v>68</v>
      </c>
      <c r="F61" s="78">
        <v>1296.4</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36299.2</v>
      </c>
      <c r="BB61" s="48">
        <f t="shared" si="10"/>
        <v>36299.2</v>
      </c>
      <c r="BC61" s="37" t="str">
        <f t="shared" si="11"/>
        <v>INR  Thirty Six Thousand Two Hundred &amp; Ninety Nine  and Paise Twenty Only</v>
      </c>
      <c r="IA61" s="38">
        <v>42</v>
      </c>
      <c r="IB61" s="77" t="s">
        <v>214</v>
      </c>
      <c r="IC61" s="38" t="s">
        <v>106</v>
      </c>
      <c r="ID61" s="38">
        <v>28</v>
      </c>
      <c r="IE61" s="39" t="s">
        <v>68</v>
      </c>
      <c r="IF61" s="39" t="s">
        <v>44</v>
      </c>
      <c r="IG61" s="39" t="s">
        <v>63</v>
      </c>
      <c r="IH61" s="39">
        <v>10</v>
      </c>
      <c r="II61" s="39" t="s">
        <v>39</v>
      </c>
    </row>
    <row r="62" spans="1:243" s="38" customFormat="1" ht="57" customHeight="1">
      <c r="A62" s="22">
        <v>43</v>
      </c>
      <c r="B62" s="86" t="s">
        <v>165</v>
      </c>
      <c r="C62" s="24" t="s">
        <v>107</v>
      </c>
      <c r="D62" s="78">
        <v>2</v>
      </c>
      <c r="E62" s="81" t="s">
        <v>39</v>
      </c>
      <c r="F62" s="78">
        <v>458.55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917.1</v>
      </c>
      <c r="BB62" s="48">
        <f t="shared" si="10"/>
        <v>917.1</v>
      </c>
      <c r="BC62" s="37" t="str">
        <f t="shared" si="11"/>
        <v>INR  Nine Hundred &amp; Seventeen  and Paise Ten Only</v>
      </c>
      <c r="IA62" s="38">
        <v>43</v>
      </c>
      <c r="IB62" s="77" t="s">
        <v>215</v>
      </c>
      <c r="IC62" s="38" t="s">
        <v>107</v>
      </c>
      <c r="ID62" s="38">
        <v>2</v>
      </c>
      <c r="IE62" s="39" t="s">
        <v>39</v>
      </c>
      <c r="IF62" s="39" t="s">
        <v>44</v>
      </c>
      <c r="IG62" s="39" t="s">
        <v>63</v>
      </c>
      <c r="IH62" s="39">
        <v>10</v>
      </c>
      <c r="II62" s="39" t="s">
        <v>39</v>
      </c>
    </row>
    <row r="63" spans="1:243" s="38" customFormat="1" ht="189.75" customHeight="1">
      <c r="A63" s="22">
        <v>44</v>
      </c>
      <c r="B63" s="84" t="s">
        <v>232</v>
      </c>
      <c r="C63" s="24" t="s">
        <v>108</v>
      </c>
      <c r="D63" s="78">
        <v>164</v>
      </c>
      <c r="E63" s="81" t="s">
        <v>68</v>
      </c>
      <c r="F63" s="78">
        <v>1688.8</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276963.2</v>
      </c>
      <c r="BB63" s="48">
        <f t="shared" si="10"/>
        <v>276963.2</v>
      </c>
      <c r="BC63" s="37" t="str">
        <f t="shared" si="11"/>
        <v>INR  Two Lakh Seventy Six Thousand Nine Hundred &amp; Sixty Three  and Paise Twenty Only</v>
      </c>
      <c r="IA63" s="38">
        <v>44</v>
      </c>
      <c r="IB63" s="77" t="s">
        <v>238</v>
      </c>
      <c r="IC63" s="38" t="s">
        <v>108</v>
      </c>
      <c r="ID63" s="38">
        <v>164</v>
      </c>
      <c r="IE63" s="39" t="s">
        <v>68</v>
      </c>
      <c r="IF63" s="39" t="s">
        <v>44</v>
      </c>
      <c r="IG63" s="39" t="s">
        <v>63</v>
      </c>
      <c r="IH63" s="39">
        <v>10</v>
      </c>
      <c r="II63" s="39" t="s">
        <v>39</v>
      </c>
    </row>
    <row r="64" spans="1:243" s="38" customFormat="1" ht="36.75" customHeight="1">
      <c r="A64" s="22">
        <v>45</v>
      </c>
      <c r="B64" s="79" t="s">
        <v>166</v>
      </c>
      <c r="C64" s="24" t="s">
        <v>109</v>
      </c>
      <c r="D64" s="78">
        <v>2</v>
      </c>
      <c r="E64" s="81" t="s">
        <v>181</v>
      </c>
      <c r="F64" s="78">
        <v>44.6</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89.2</v>
      </c>
      <c r="BB64" s="48">
        <f t="shared" si="10"/>
        <v>89.2</v>
      </c>
      <c r="BC64" s="37" t="str">
        <f t="shared" si="11"/>
        <v>INR  Eighty Nine and Paise Twenty Only</v>
      </c>
      <c r="IA64" s="38">
        <v>45</v>
      </c>
      <c r="IB64" s="77" t="s">
        <v>216</v>
      </c>
      <c r="IC64" s="38" t="s">
        <v>109</v>
      </c>
      <c r="ID64" s="38">
        <v>2</v>
      </c>
      <c r="IE64" s="39" t="s">
        <v>181</v>
      </c>
      <c r="IF64" s="39" t="s">
        <v>44</v>
      </c>
      <c r="IG64" s="39" t="s">
        <v>63</v>
      </c>
      <c r="IH64" s="39">
        <v>10</v>
      </c>
      <c r="II64" s="39" t="s">
        <v>39</v>
      </c>
    </row>
    <row r="65" spans="1:243" s="38" customFormat="1" ht="57" customHeight="1">
      <c r="A65" s="22">
        <v>46</v>
      </c>
      <c r="B65" s="87" t="s">
        <v>167</v>
      </c>
      <c r="C65" s="24" t="s">
        <v>110</v>
      </c>
      <c r="D65" s="78">
        <v>224</v>
      </c>
      <c r="E65" s="81" t="s">
        <v>184</v>
      </c>
      <c r="F65" s="78">
        <v>11.8</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2643.2</v>
      </c>
      <c r="BB65" s="48">
        <f t="shared" si="10"/>
        <v>2643.2</v>
      </c>
      <c r="BC65" s="37" t="str">
        <f t="shared" si="11"/>
        <v>INR  Two Thousand Six Hundred &amp; Forty Three  and Paise Twenty Only</v>
      </c>
      <c r="IA65" s="38">
        <v>46</v>
      </c>
      <c r="IB65" s="77" t="s">
        <v>217</v>
      </c>
      <c r="IC65" s="38" t="s">
        <v>110</v>
      </c>
      <c r="ID65" s="38">
        <v>224</v>
      </c>
      <c r="IE65" s="39" t="s">
        <v>184</v>
      </c>
      <c r="IF65" s="39" t="s">
        <v>44</v>
      </c>
      <c r="IG65" s="39" t="s">
        <v>63</v>
      </c>
      <c r="IH65" s="39">
        <v>10</v>
      </c>
      <c r="II65" s="39" t="s">
        <v>39</v>
      </c>
    </row>
    <row r="66" spans="1:243" s="38" customFormat="1" ht="57" customHeight="1">
      <c r="A66" s="22">
        <v>47</v>
      </c>
      <c r="B66" s="88" t="s">
        <v>168</v>
      </c>
      <c r="C66" s="24" t="s">
        <v>111</v>
      </c>
      <c r="D66" s="78">
        <v>224</v>
      </c>
      <c r="E66" s="81" t="s">
        <v>186</v>
      </c>
      <c r="F66" s="78">
        <v>388.5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87024</v>
      </c>
      <c r="BB66" s="48">
        <f t="shared" si="10"/>
        <v>87024</v>
      </c>
      <c r="BC66" s="37" t="str">
        <f t="shared" si="11"/>
        <v>INR  Eighty Seven Thousand  &amp;Twenty Four  Only</v>
      </c>
      <c r="IA66" s="38">
        <v>47</v>
      </c>
      <c r="IB66" s="77" t="s">
        <v>218</v>
      </c>
      <c r="IC66" s="38" t="s">
        <v>111</v>
      </c>
      <c r="ID66" s="38">
        <v>224</v>
      </c>
      <c r="IE66" s="39" t="s">
        <v>186</v>
      </c>
      <c r="IF66" s="39" t="s">
        <v>44</v>
      </c>
      <c r="IG66" s="39" t="s">
        <v>63</v>
      </c>
      <c r="IH66" s="39">
        <v>10</v>
      </c>
      <c r="II66" s="39" t="s">
        <v>39</v>
      </c>
    </row>
    <row r="67" spans="1:243" s="38" customFormat="1" ht="102.75" customHeight="1">
      <c r="A67" s="22">
        <v>48</v>
      </c>
      <c r="B67" s="88" t="s">
        <v>169</v>
      </c>
      <c r="C67" s="24" t="s">
        <v>112</v>
      </c>
      <c r="D67" s="78">
        <v>224</v>
      </c>
      <c r="E67" s="81" t="s">
        <v>186</v>
      </c>
      <c r="F67" s="78">
        <v>942</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211008</v>
      </c>
      <c r="BB67" s="48">
        <f t="shared" si="10"/>
        <v>211008</v>
      </c>
      <c r="BC67" s="37" t="str">
        <f t="shared" si="11"/>
        <v>INR  Two Lakh Eleven Thousand  &amp;Eight  Only</v>
      </c>
      <c r="IA67" s="38">
        <v>48</v>
      </c>
      <c r="IB67" s="77" t="s">
        <v>219</v>
      </c>
      <c r="IC67" s="38" t="s">
        <v>112</v>
      </c>
      <c r="ID67" s="38">
        <v>224</v>
      </c>
      <c r="IE67" s="39" t="s">
        <v>186</v>
      </c>
      <c r="IF67" s="39" t="s">
        <v>44</v>
      </c>
      <c r="IG67" s="39" t="s">
        <v>63</v>
      </c>
      <c r="IH67" s="39">
        <v>10</v>
      </c>
      <c r="II67" s="39" t="s">
        <v>39</v>
      </c>
    </row>
    <row r="68" spans="1:243" s="38" customFormat="1" ht="57" customHeight="1">
      <c r="A68" s="22">
        <v>49</v>
      </c>
      <c r="B68" s="88" t="s">
        <v>170</v>
      </c>
      <c r="C68" s="24" t="s">
        <v>113</v>
      </c>
      <c r="D68" s="78">
        <v>392</v>
      </c>
      <c r="E68" s="81" t="s">
        <v>187</v>
      </c>
      <c r="F68" s="78">
        <v>83.5</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aca="true" t="shared" si="12" ref="BA68:BA75">total_amount_ba($B$2,$D$2,D68,F68,J68,K68,M68)</f>
        <v>32732</v>
      </c>
      <c r="BB68" s="48">
        <f aca="true" t="shared" si="13" ref="BB68:BB75">BA68+SUM(N68:AZ68)</f>
        <v>32732</v>
      </c>
      <c r="BC68" s="37" t="str">
        <f aca="true" t="shared" si="14" ref="BC68:BC75">SpellNumber(L68,BB68)</f>
        <v>INR  Thirty Two Thousand Seven Hundred &amp; Thirty Two  Only</v>
      </c>
      <c r="IA68" s="38">
        <v>49</v>
      </c>
      <c r="IB68" s="77" t="s">
        <v>170</v>
      </c>
      <c r="IC68" s="38" t="s">
        <v>113</v>
      </c>
      <c r="ID68" s="38">
        <v>392</v>
      </c>
      <c r="IE68" s="39" t="s">
        <v>187</v>
      </c>
      <c r="IF68" s="39" t="s">
        <v>44</v>
      </c>
      <c r="IG68" s="39" t="s">
        <v>63</v>
      </c>
      <c r="IH68" s="39">
        <v>10</v>
      </c>
      <c r="II68" s="39" t="s">
        <v>39</v>
      </c>
    </row>
    <row r="69" spans="1:243" s="38" customFormat="1" ht="48.75" customHeight="1">
      <c r="A69" s="22">
        <v>50.1</v>
      </c>
      <c r="B69" s="89" t="s">
        <v>231</v>
      </c>
      <c r="C69" s="24" t="s">
        <v>114</v>
      </c>
      <c r="D69" s="78">
        <v>30</v>
      </c>
      <c r="E69" s="81" t="s">
        <v>187</v>
      </c>
      <c r="F69" s="78">
        <v>93.65</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2"/>
        <v>2809.5</v>
      </c>
      <c r="BB69" s="48">
        <f t="shared" si="13"/>
        <v>2809.5</v>
      </c>
      <c r="BC69" s="37" t="str">
        <f t="shared" si="14"/>
        <v>INR  Two Thousand Eight Hundred &amp; Nine  and Paise Fifty Only</v>
      </c>
      <c r="IA69" s="38">
        <v>50.1</v>
      </c>
      <c r="IB69" s="77" t="s">
        <v>239</v>
      </c>
      <c r="IC69" s="38" t="s">
        <v>114</v>
      </c>
      <c r="ID69" s="38">
        <v>30</v>
      </c>
      <c r="IE69" s="39" t="s">
        <v>187</v>
      </c>
      <c r="IF69" s="39" t="s">
        <v>44</v>
      </c>
      <c r="IG69" s="39" t="s">
        <v>63</v>
      </c>
      <c r="IH69" s="39">
        <v>10</v>
      </c>
      <c r="II69" s="39" t="s">
        <v>39</v>
      </c>
    </row>
    <row r="70" spans="1:243" s="38" customFormat="1" ht="26.25" customHeight="1">
      <c r="A70" s="22">
        <v>50.2</v>
      </c>
      <c r="B70" s="85" t="s">
        <v>171</v>
      </c>
      <c r="C70" s="24" t="s">
        <v>115</v>
      </c>
      <c r="D70" s="78">
        <v>668</v>
      </c>
      <c r="E70" s="81" t="s">
        <v>188</v>
      </c>
      <c r="F70" s="78">
        <v>131</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2"/>
        <v>87508</v>
      </c>
      <c r="BB70" s="48">
        <f t="shared" si="13"/>
        <v>87508</v>
      </c>
      <c r="BC70" s="37" t="str">
        <f t="shared" si="14"/>
        <v>INR  Eighty Seven Thousand Five Hundred &amp; Eight  Only</v>
      </c>
      <c r="IA70" s="38">
        <v>50.2</v>
      </c>
      <c r="IB70" s="77" t="s">
        <v>220</v>
      </c>
      <c r="IC70" s="38" t="s">
        <v>115</v>
      </c>
      <c r="ID70" s="38">
        <v>668</v>
      </c>
      <c r="IE70" s="39" t="s">
        <v>188</v>
      </c>
      <c r="IF70" s="39" t="s">
        <v>44</v>
      </c>
      <c r="IG70" s="39" t="s">
        <v>63</v>
      </c>
      <c r="IH70" s="39">
        <v>10</v>
      </c>
      <c r="II70" s="39" t="s">
        <v>39</v>
      </c>
    </row>
    <row r="71" spans="1:243" s="38" customFormat="1" ht="57" customHeight="1">
      <c r="A71" s="22">
        <v>51</v>
      </c>
      <c r="B71" s="90" t="s">
        <v>172</v>
      </c>
      <c r="C71" s="24" t="s">
        <v>116</v>
      </c>
      <c r="D71" s="78">
        <v>224</v>
      </c>
      <c r="E71" s="81" t="s">
        <v>186</v>
      </c>
      <c r="F71" s="78">
        <v>801.7</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12"/>
        <v>179580.8</v>
      </c>
      <c r="BB71" s="48">
        <f t="shared" si="13"/>
        <v>179580.8</v>
      </c>
      <c r="BC71" s="37" t="str">
        <f t="shared" si="14"/>
        <v>INR  One Lakh Seventy Nine Thousand Five Hundred &amp; Eighty  and Paise Eighty Only</v>
      </c>
      <c r="IA71" s="38">
        <v>51</v>
      </c>
      <c r="IB71" s="77" t="s">
        <v>221</v>
      </c>
      <c r="IC71" s="38" t="s">
        <v>116</v>
      </c>
      <c r="ID71" s="38">
        <v>224</v>
      </c>
      <c r="IE71" s="39" t="s">
        <v>186</v>
      </c>
      <c r="IF71" s="39" t="s">
        <v>44</v>
      </c>
      <c r="IG71" s="39" t="s">
        <v>63</v>
      </c>
      <c r="IH71" s="39">
        <v>10</v>
      </c>
      <c r="II71" s="39" t="s">
        <v>39</v>
      </c>
    </row>
    <row r="72" spans="1:243" s="38" customFormat="1" ht="38.25" customHeight="1">
      <c r="A72" s="22">
        <v>52</v>
      </c>
      <c r="B72" s="90" t="s">
        <v>173</v>
      </c>
      <c r="C72" s="24" t="s">
        <v>117</v>
      </c>
      <c r="D72" s="78">
        <v>70</v>
      </c>
      <c r="E72" s="81" t="s">
        <v>189</v>
      </c>
      <c r="F72" s="78">
        <v>154.15</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12"/>
        <v>10790.5</v>
      </c>
      <c r="BB72" s="48">
        <f t="shared" si="13"/>
        <v>10790.5</v>
      </c>
      <c r="BC72" s="37" t="str">
        <f t="shared" si="14"/>
        <v>INR  Ten Thousand Seven Hundred &amp; Ninety  and Paise Fifty Only</v>
      </c>
      <c r="IA72" s="38">
        <v>52</v>
      </c>
      <c r="IB72" s="77" t="s">
        <v>222</v>
      </c>
      <c r="IC72" s="38" t="s">
        <v>117</v>
      </c>
      <c r="ID72" s="38">
        <v>70</v>
      </c>
      <c r="IE72" s="39" t="s">
        <v>189</v>
      </c>
      <c r="IF72" s="39" t="s">
        <v>44</v>
      </c>
      <c r="IG72" s="39" t="s">
        <v>63</v>
      </c>
      <c r="IH72" s="39">
        <v>10</v>
      </c>
      <c r="II72" s="39" t="s">
        <v>39</v>
      </c>
    </row>
    <row r="73" spans="1:243" s="38" customFormat="1" ht="57" customHeight="1">
      <c r="A73" s="22">
        <v>53</v>
      </c>
      <c r="B73" s="79" t="s">
        <v>174</v>
      </c>
      <c r="C73" s="24" t="s">
        <v>118</v>
      </c>
      <c r="D73" s="78">
        <v>2</v>
      </c>
      <c r="E73" s="81" t="s">
        <v>39</v>
      </c>
      <c r="F73" s="78">
        <v>851.6</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12"/>
        <v>1703.2</v>
      </c>
      <c r="BB73" s="48">
        <f t="shared" si="13"/>
        <v>1703.2</v>
      </c>
      <c r="BC73" s="37" t="str">
        <f t="shared" si="14"/>
        <v>INR  One Thousand Seven Hundred &amp; Three  and Paise Twenty Only</v>
      </c>
      <c r="IA73" s="38">
        <v>53</v>
      </c>
      <c r="IB73" s="77" t="s">
        <v>223</v>
      </c>
      <c r="IC73" s="38" t="s">
        <v>118</v>
      </c>
      <c r="ID73" s="38">
        <v>2</v>
      </c>
      <c r="IE73" s="39" t="s">
        <v>39</v>
      </c>
      <c r="IF73" s="39" t="s">
        <v>44</v>
      </c>
      <c r="IG73" s="39" t="s">
        <v>63</v>
      </c>
      <c r="IH73" s="39">
        <v>10</v>
      </c>
      <c r="II73" s="39" t="s">
        <v>39</v>
      </c>
    </row>
    <row r="74" spans="1:243" s="38" customFormat="1" ht="41.25" customHeight="1">
      <c r="A74" s="22">
        <v>54</v>
      </c>
      <c r="B74" s="79" t="s">
        <v>175</v>
      </c>
      <c r="C74" s="24" t="s">
        <v>119</v>
      </c>
      <c r="D74" s="78">
        <v>427</v>
      </c>
      <c r="E74" s="81" t="s">
        <v>68</v>
      </c>
      <c r="F74" s="78">
        <v>18.25</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12"/>
        <v>7792.75</v>
      </c>
      <c r="BB74" s="48">
        <f t="shared" si="13"/>
        <v>7792.75</v>
      </c>
      <c r="BC74" s="37" t="str">
        <f t="shared" si="14"/>
        <v>INR  Seven Thousand Seven Hundred &amp; Ninety Two  and Paise Seventy Five Only</v>
      </c>
      <c r="IA74" s="38">
        <v>54</v>
      </c>
      <c r="IB74" s="77" t="s">
        <v>224</v>
      </c>
      <c r="IC74" s="38" t="s">
        <v>119</v>
      </c>
      <c r="ID74" s="38">
        <v>427</v>
      </c>
      <c r="IE74" s="39" t="s">
        <v>68</v>
      </c>
      <c r="IF74" s="39" t="s">
        <v>44</v>
      </c>
      <c r="IG74" s="39" t="s">
        <v>63</v>
      </c>
      <c r="IH74" s="39">
        <v>10</v>
      </c>
      <c r="II74" s="39" t="s">
        <v>39</v>
      </c>
    </row>
    <row r="75" spans="1:243" s="38" customFormat="1" ht="33" customHeight="1">
      <c r="A75" s="22">
        <v>55</v>
      </c>
      <c r="B75" s="79" t="s">
        <v>176</v>
      </c>
      <c r="C75" s="24" t="s">
        <v>120</v>
      </c>
      <c r="D75" s="78">
        <v>10</v>
      </c>
      <c r="E75" s="81" t="s">
        <v>190</v>
      </c>
      <c r="F75" s="78">
        <v>339</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2"/>
        <v>3390</v>
      </c>
      <c r="BB75" s="48">
        <f t="shared" si="13"/>
        <v>3390</v>
      </c>
      <c r="BC75" s="37" t="str">
        <f t="shared" si="14"/>
        <v>INR  Three Thousand Three Hundred &amp; Ninety  Only</v>
      </c>
      <c r="IA75" s="38">
        <v>55</v>
      </c>
      <c r="IB75" s="77" t="s">
        <v>225</v>
      </c>
      <c r="IC75" s="38" t="s">
        <v>120</v>
      </c>
      <c r="ID75" s="38">
        <v>10</v>
      </c>
      <c r="IE75" s="39" t="s">
        <v>190</v>
      </c>
      <c r="IF75" s="39" t="s">
        <v>44</v>
      </c>
      <c r="IG75" s="39" t="s">
        <v>63</v>
      </c>
      <c r="IH75" s="39">
        <v>10</v>
      </c>
      <c r="II75" s="39" t="s">
        <v>39</v>
      </c>
    </row>
    <row r="76" spans="1:243" s="38" customFormat="1" ht="32.25" customHeight="1">
      <c r="A76" s="53" t="s">
        <v>80</v>
      </c>
      <c r="B76" s="54"/>
      <c r="C76" s="55"/>
      <c r="D76" s="56"/>
      <c r="E76" s="56"/>
      <c r="F76" s="56"/>
      <c r="G76" s="56"/>
      <c r="H76" s="57"/>
      <c r="I76" s="57"/>
      <c r="J76" s="57"/>
      <c r="K76" s="57"/>
      <c r="L76" s="58"/>
      <c r="BA76" s="59">
        <f>SUM(BA13:BA75)</f>
        <v>2478547.37</v>
      </c>
      <c r="BB76" s="60">
        <f>SUM(BB13:BB75)</f>
        <v>2478547.37</v>
      </c>
      <c r="BC76" s="37" t="str">
        <f>SpellNumber($E$2,BB76)</f>
        <v>INR  Twenty Four Lakh Seventy Eight Thousand Five Hundred &amp; Forty Seven  and Paise Thirty Seven Only</v>
      </c>
      <c r="IE76" s="39">
        <v>4</v>
      </c>
      <c r="IF76" s="39" t="s">
        <v>44</v>
      </c>
      <c r="IG76" s="39" t="s">
        <v>63</v>
      </c>
      <c r="IH76" s="39">
        <v>10</v>
      </c>
      <c r="II76" s="39" t="s">
        <v>39</v>
      </c>
    </row>
    <row r="77" spans="1:243" s="69" customFormat="1" ht="18">
      <c r="A77" s="54" t="s">
        <v>81</v>
      </c>
      <c r="B77" s="61"/>
      <c r="C77" s="62"/>
      <c r="D77" s="63"/>
      <c r="E77" s="75" t="s">
        <v>65</v>
      </c>
      <c r="F77" s="76"/>
      <c r="G77" s="64"/>
      <c r="H77" s="65"/>
      <c r="I77" s="65"/>
      <c r="J77" s="65"/>
      <c r="K77" s="66"/>
      <c r="L77" s="67"/>
      <c r="M77" s="68"/>
      <c r="O77" s="38"/>
      <c r="P77" s="38"/>
      <c r="Q77" s="38"/>
      <c r="R77" s="38"/>
      <c r="S77" s="38"/>
      <c r="BA77" s="70">
        <f>IF(ISBLANK(F77),0,IF(E77="Excess (+)",ROUND(BA76+(BA76*F77),2),IF(E77="Less (-)",ROUND(BA76+(BA76*F77*(-1)),2),IF(E77="At Par",BA76,0))))</f>
        <v>0</v>
      </c>
      <c r="BB77" s="71">
        <f>ROUND(BA77,0)</f>
        <v>0</v>
      </c>
      <c r="BC77" s="37" t="str">
        <f>SpellNumber($E$2,BB77)</f>
        <v>INR Zero Only</v>
      </c>
      <c r="IE77" s="72"/>
      <c r="IF77" s="72"/>
      <c r="IG77" s="72"/>
      <c r="IH77" s="72"/>
      <c r="II77" s="72"/>
    </row>
    <row r="78" spans="1:243" s="69" customFormat="1" ht="18">
      <c r="A78" s="53" t="s">
        <v>82</v>
      </c>
      <c r="B78" s="53"/>
      <c r="C78" s="92" t="str">
        <f>SpellNumber($E$2,BB77)</f>
        <v>INR Zero Only</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IE78" s="72"/>
      <c r="IF78" s="72"/>
      <c r="IG78" s="72"/>
      <c r="IH78" s="72"/>
      <c r="II78" s="72"/>
    </row>
    <row r="79" ht="15"/>
    <row r="80" ht="15"/>
    <row r="81" ht="15"/>
    <row r="82" ht="15"/>
    <row r="83" ht="15"/>
    <row r="84" ht="15"/>
    <row r="85" ht="15"/>
    <row r="86" ht="15"/>
  </sheetData>
  <sheetProtection password="EEC8" sheet="1"/>
  <mergeCells count="8">
    <mergeCell ref="A9:BC9"/>
    <mergeCell ref="C78:BC78"/>
    <mergeCell ref="A1:L1"/>
    <mergeCell ref="A4:BC4"/>
    <mergeCell ref="A5:BC5"/>
    <mergeCell ref="A6:BC6"/>
    <mergeCell ref="A7:BC7"/>
    <mergeCell ref="B8:BC8"/>
  </mergeCells>
  <dataValidations count="21">
    <dataValidation type="list" allowBlank="1" showErrorMessage="1" sqref="E7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7 G28:G7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7">
      <formula1>IF(E77="Select",-1,IF(E77="At Par",0,0))</formula1>
      <formula2>IF(E77="Select",-1,IF(E77="At Par",0,0.99))</formula2>
    </dataValidation>
    <dataValidation type="list" allowBlank="1" showInputMessage="1" showErrorMessage="1" sqref="L73 L13 L14 L15 L16 L17 L18 L19 L20 L21 L22 L23 L24 L25 L26 L27 L28 L29 L30 L31 L32 L33 L34 L35 L36 L37 L38 L39 L40 L41 L42 L43 L44 L45 L46 L47 L48 L49 L50 L51 L52 L53 L54 L55 L56 L57 L58 L59 L60 L61 L62 L63 L64 L65 L66 L67 L68 L69 L70 L71 L72 L75 L74">
      <formula1>"INR"</formula1>
    </dataValidation>
    <dataValidation type="decimal" allowBlank="1" showInputMessage="1" showErrorMessage="1" promptTitle="Rate Entry" prompt="Please enter the Rate in Rupees for this item. " errorTitle="Invaid Entry" error="Only Numeric Values are allowed. " sqref="H28:H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75">
      <formula1>0</formula1>
      <formula2>999999999999999</formula2>
    </dataValidation>
    <dataValidation type="list" allowBlank="1" showErrorMessage="1" sqref="K13:K75">
      <formula1>"Partial Conversion,Full Conversion"</formula1>
      <formula2>0</formula2>
    </dataValidation>
    <dataValidation allowBlank="1" showInputMessage="1" showErrorMessage="1" promptTitle="Addition / Deduction" prompt="Please Choose the correct One" sqref="J13:J75">
      <formula1>0</formula1>
      <formula2>0</formula2>
    </dataValidation>
    <dataValidation type="list" showErrorMessage="1" sqref="I13:I75">
      <formula1>"Excess(+),Less(-)"</formula1>
      <formula2>0</formula2>
    </dataValidation>
    <dataValidation allowBlank="1" showInputMessage="1" showErrorMessage="1" promptTitle="Itemcode/Make" prompt="Please enter text" sqref="C13:C7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5">
      <formula1>0</formula1>
      <formula2>999999999999999</formula2>
    </dataValidation>
    <dataValidation allowBlank="1" showInputMessage="1" showErrorMessage="1" promptTitle="Units" prompt="Please enter Units in text" sqref="E13:E75">
      <formula1>0</formula1>
      <formula2>0</formula2>
    </dataValidation>
    <dataValidation type="decimal" allowBlank="1" showInputMessage="1" showErrorMessage="1" promptTitle="Quantity" prompt="Please enter the Quantity for this item. " errorTitle="Invalid Entry" error="Only Numeric Values are allowed. " sqref="F13:F75 D13:D75">
      <formula1>0</formula1>
      <formula2>999999999999999</formula2>
    </dataValidation>
    <dataValidation type="decimal" allowBlank="1" showErrorMessage="1" errorTitle="Invalid Entry" error="Only Numeric Values are allowed. " sqref="A13:A7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7" t="s">
        <v>64</v>
      </c>
      <c r="F6" s="97"/>
      <c r="G6" s="97"/>
      <c r="H6" s="97"/>
      <c r="I6" s="97"/>
      <c r="J6" s="97"/>
      <c r="K6" s="97"/>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2022-07-21T10:18:33Z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